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Z:\Tender\מכרזים\‏‏מכרז  ללא מספר- אחזקת רשת מים מסגרת\"/>
    </mc:Choice>
  </mc:AlternateContent>
  <xr:revisionPtr revIDLastSave="0" documentId="13_ncr:1_{3CA6D85A-3B46-44E2-89F3-FBA54E0777E0}" xr6:coauthVersionLast="47" xr6:coauthVersionMax="47" xr10:uidLastSave="{00000000-0000-0000-0000-000000000000}"/>
  <bookViews>
    <workbookView xWindow="-120" yWindow="-120" windowWidth="29040" windowHeight="15720" xr2:uid="{00000000-000D-0000-FFFF-FFFF00000000}"/>
  </bookViews>
  <sheets>
    <sheet name="אחזקת_רשת_מים למילוי" sheetId="1" r:id="rId1"/>
  </sheets>
  <definedNames>
    <definedName name="_xlnm._FilterDatabase" localSheetId="0" hidden="1">'אחזקת_רשת_מים למילוי'!$A$2:$F$343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5" i="1" l="1"/>
  <c r="F276" i="1"/>
  <c r="F277" i="1"/>
  <c r="F278" i="1"/>
  <c r="F279" i="1"/>
  <c r="F280" i="1"/>
  <c r="F281" i="1"/>
  <c r="F274" i="1"/>
  <c r="F265" i="1"/>
  <c r="F266" i="1"/>
  <c r="F267" i="1"/>
  <c r="F268" i="1"/>
  <c r="F269" i="1"/>
  <c r="F270" i="1"/>
  <c r="F271" i="1"/>
  <c r="F255" i="1"/>
  <c r="F256" i="1"/>
  <c r="F257" i="1"/>
  <c r="F258" i="1"/>
  <c r="F259" i="1"/>
  <c r="F260" i="1"/>
  <c r="F264" i="1"/>
  <c r="F254" i="1"/>
  <c r="F230" i="1"/>
  <c r="F231" i="1"/>
  <c r="F232" i="1"/>
  <c r="F233" i="1"/>
  <c r="F234" i="1"/>
  <c r="F235" i="1"/>
  <c r="F236" i="1"/>
  <c r="F238" i="1"/>
  <c r="F239" i="1"/>
  <c r="F240" i="1"/>
  <c r="F241" i="1"/>
  <c r="F242" i="1"/>
  <c r="F250" i="1"/>
  <c r="F229" i="1"/>
  <c r="F212" i="1"/>
  <c r="F213" i="1"/>
  <c r="F214" i="1"/>
  <c r="F215" i="1"/>
  <c r="F216" i="1"/>
  <c r="F217" i="1"/>
  <c r="F204" i="1"/>
  <c r="F205" i="1"/>
  <c r="F206" i="1"/>
  <c r="F207" i="1"/>
  <c r="F211" i="1"/>
  <c r="F203" i="1"/>
  <c r="F197" i="1"/>
  <c r="F80" i="1"/>
  <c r="F81" i="1"/>
  <c r="F82" i="1"/>
  <c r="F83" i="1"/>
  <c r="F84" i="1"/>
  <c r="F85" i="1"/>
  <c r="F86" i="1"/>
  <c r="F87" i="1"/>
  <c r="F88" i="1"/>
  <c r="F90" i="1"/>
  <c r="F91" i="1"/>
  <c r="F92" i="1"/>
  <c r="F93" i="1"/>
  <c r="F95" i="1"/>
  <c r="F96" i="1"/>
  <c r="F97" i="1"/>
  <c r="F98" i="1"/>
  <c r="F100" i="1"/>
  <c r="F101" i="1"/>
  <c r="F102" i="1"/>
  <c r="F103" i="1"/>
  <c r="F104" i="1"/>
  <c r="F106" i="1"/>
  <c r="F107" i="1"/>
  <c r="F108" i="1"/>
  <c r="F109" i="1"/>
  <c r="F111" i="1"/>
  <c r="F112" i="1"/>
  <c r="F113" i="1"/>
  <c r="F114" i="1"/>
  <c r="F115" i="1"/>
  <c r="F116" i="1"/>
  <c r="F117" i="1"/>
  <c r="F120" i="1"/>
  <c r="F121" i="1"/>
  <c r="F122" i="1"/>
  <c r="F123" i="1"/>
  <c r="F124" i="1"/>
  <c r="F125" i="1"/>
  <c r="F126" i="1"/>
  <c r="F128" i="1"/>
  <c r="F129" i="1"/>
  <c r="F130" i="1"/>
  <c r="F131" i="1"/>
  <c r="F132" i="1"/>
  <c r="F133" i="1"/>
  <c r="F134" i="1"/>
  <c r="F135" i="1"/>
  <c r="F136" i="1"/>
  <c r="F137" i="1"/>
  <c r="F138" i="1"/>
  <c r="F139" i="1"/>
  <c r="F141" i="1"/>
  <c r="F142" i="1"/>
  <c r="F143" i="1"/>
  <c r="F144" i="1"/>
  <c r="F145" i="1"/>
  <c r="F146" i="1"/>
  <c r="F147" i="1"/>
  <c r="F148" i="1"/>
  <c r="F149" i="1"/>
  <c r="F151" i="1"/>
  <c r="F152" i="1"/>
  <c r="F153" i="1"/>
  <c r="F154" i="1"/>
  <c r="F155" i="1"/>
  <c r="F156" i="1"/>
  <c r="F157" i="1"/>
  <c r="F158" i="1"/>
  <c r="F159" i="1"/>
  <c r="F160" i="1"/>
  <c r="F161" i="1"/>
  <c r="F162" i="1"/>
  <c r="F163" i="1"/>
  <c r="F164" i="1"/>
  <c r="F165" i="1"/>
  <c r="F166" i="1"/>
  <c r="F168" i="1"/>
  <c r="F169" i="1"/>
  <c r="F170" i="1"/>
  <c r="F171" i="1"/>
  <c r="F172" i="1"/>
  <c r="F173" i="1"/>
  <c r="F175" i="1"/>
  <c r="F176" i="1"/>
  <c r="F177" i="1"/>
  <c r="F178" i="1"/>
  <c r="F179" i="1"/>
  <c r="F180" i="1"/>
  <c r="F181" i="1"/>
  <c r="F182" i="1"/>
  <c r="F183" i="1"/>
  <c r="F184" i="1"/>
  <c r="F185" i="1"/>
  <c r="F186" i="1"/>
  <c r="F188" i="1"/>
  <c r="F189" i="1"/>
  <c r="F191" i="1"/>
  <c r="F192" i="1"/>
  <c r="F193" i="1"/>
  <c r="F79" i="1"/>
  <c r="F26" i="1"/>
  <c r="F27" i="1"/>
  <c r="F28" i="1"/>
  <c r="F29" i="1"/>
  <c r="F30" i="1"/>
  <c r="F32" i="1"/>
  <c r="F33" i="1"/>
  <c r="F34" i="1"/>
  <c r="F35" i="1"/>
  <c r="F36" i="1"/>
  <c r="F37" i="1"/>
  <c r="F38" i="1"/>
  <c r="F39" i="1"/>
  <c r="F40" i="1"/>
  <c r="F43" i="1"/>
  <c r="F44" i="1"/>
  <c r="F45" i="1"/>
  <c r="F46" i="1"/>
  <c r="F47" i="1"/>
  <c r="F48" i="1"/>
  <c r="F49" i="1"/>
  <c r="F50" i="1"/>
  <c r="F51" i="1"/>
  <c r="F52" i="1"/>
  <c r="F53" i="1"/>
  <c r="F54" i="1"/>
  <c r="F55" i="1"/>
  <c r="F56" i="1"/>
  <c r="F57" i="1"/>
  <c r="F58" i="1"/>
  <c r="F59" i="1"/>
  <c r="F60" i="1"/>
  <c r="F63" i="1"/>
  <c r="F64" i="1"/>
  <c r="F65" i="1"/>
  <c r="F66" i="1"/>
  <c r="F67" i="1"/>
  <c r="F68" i="1"/>
  <c r="F69" i="1"/>
  <c r="F72" i="1"/>
  <c r="F73" i="1"/>
  <c r="F20" i="1"/>
  <c r="F21" i="1"/>
  <c r="F22" i="1"/>
  <c r="F23" i="1"/>
  <c r="F24" i="1"/>
  <c r="F19" i="1"/>
  <c r="F284" i="1"/>
  <c r="F285" i="1"/>
  <c r="F286" i="1"/>
  <c r="F287" i="1"/>
  <c r="F288" i="1"/>
  <c r="F289" i="1"/>
  <c r="F290" i="1"/>
  <c r="F291" i="1"/>
  <c r="F292" i="1"/>
  <c r="F293" i="1"/>
  <c r="F294" i="1"/>
  <c r="F298" i="1"/>
  <c r="F299" i="1"/>
  <c r="F300" i="1"/>
  <c r="F312" i="1"/>
  <c r="F313" i="1"/>
  <c r="F314" i="1"/>
  <c r="F315" i="1"/>
  <c r="F316" i="1"/>
  <c r="F317" i="1"/>
  <c r="F318" i="1"/>
  <c r="F320" i="1"/>
  <c r="F321" i="1"/>
  <c r="F323" i="1"/>
  <c r="F324" i="1"/>
  <c r="F325" i="1"/>
  <c r="F326" i="1"/>
  <c r="F327" i="1"/>
  <c r="F311" i="1"/>
  <c r="F251" i="1"/>
  <c r="F198" i="1"/>
  <c r="F334" i="1"/>
  <c r="F328" i="1" l="1"/>
  <c r="F329" i="1" s="1"/>
  <c r="F330" i="1" s="1"/>
  <c r="F301" i="1"/>
  <c r="F272" i="1"/>
  <c r="F295" i="1"/>
  <c r="F243" i="1"/>
  <c r="F244" i="1" s="1"/>
  <c r="F245" i="1" s="1"/>
  <c r="F336" i="1" s="1"/>
  <c r="F282" i="1"/>
  <c r="F194" i="1"/>
  <c r="F261" i="1"/>
  <c r="F208" i="1"/>
  <c r="F218" i="1"/>
  <c r="F74" i="1"/>
  <c r="F338" i="1"/>
  <c r="F199" i="1" l="1"/>
  <c r="F219" i="1"/>
  <c r="F302" i="1"/>
  <c r="F303" i="1" s="1"/>
  <c r="F337" i="1" s="1"/>
  <c r="F220" i="1" l="1"/>
  <c r="F335" i="1" s="1"/>
  <c r="F339" i="1" s="1"/>
  <c r="F341" i="1" s="1"/>
  <c r="F342" i="1" s="1"/>
  <c r="F343" i="1" l="1"/>
</calcChain>
</file>

<file path=xl/sharedStrings.xml><?xml version="1.0" encoding="utf-8"?>
<sst xmlns="http://schemas.openxmlformats.org/spreadsheetml/2006/main" count="966" uniqueCount="618">
  <si>
    <t>אחזקת רשת מים וביצוע קווי מים-כתב כמויות</t>
  </si>
  <si>
    <t>סעיף</t>
  </si>
  <si>
    <t>תאור</t>
  </si>
  <si>
    <t>יח'</t>
  </si>
  <si>
    <t>כמות</t>
  </si>
  <si>
    <t>מחיר</t>
  </si>
  <si>
    <t>סה"כ</t>
  </si>
  <si>
    <t>00</t>
  </si>
  <si>
    <t>הערות כלליות</t>
  </si>
  <si>
    <t/>
  </si>
  <si>
    <t>00.0001</t>
  </si>
  <si>
    <t>כל העבודות יבוצעו לפי פרטים של תאגיד "עין אפק". עבודות המים לפי הסעיפים במכרז זה יבוצעו אך ורק לאחר אישור מראש ובכתב ע"י מפקח ונציג התאגיד. המחירים כוללים אספקה, הובלה, פיזור והנחה של הצנורות באזורים הדרושים, חפירה ו\או חציבת התעלות, ריתוך הצנורות, תיקון העטיפה החיצונית, הנחה בתעלה, הרכבת כל האביזרים הדרושים, בדיקות לחץ וחיטוי צנרת, אספקה עטיפה ומילוי בחול סביב הצנור, אספקה ומילוי חוזר לרבות מילוי מובא בשכבות מהודקות עד לגובה שתית מבנה הכביש או מדרכה קיימים (או מתוכננים), הרחקת עודפי חומרים ופינויים לאתר מורשה, הכנת תכנית עדות (ASMADE) לאלמנטים חדשים ע"י מודד מסמך בקובץ DWG וPDF, ועשיית כל יתר העבודות הדרושות בהתאם למפרט הטכני הבין-משרדי בפרק 57.</t>
  </si>
  <si>
    <t>00.0002</t>
  </si>
  <si>
    <t>במסגרת עלות העבודה של כל הסעיפים דלהלן, וללא תמורה נוספת מצד המזמין, הקבלן יהיה אחראי על תכנון הסדרי התנועה כולל אישורם בעיריית ראש העין ומשטרת ישראל.</t>
  </si>
  <si>
    <t>00.0003</t>
  </si>
  <si>
    <t>במסגרת עלות העבודה של כל הסעיפים דלהלן, וללא תמורה נוספת מצד המזמין, הקבלן יעמיד לצורך ביצוע העבודה את כל הציוד, ויבצע את כל העבודות של אספקת, הובלת, התקנת, והעברת הסדרי התנועה, לרבות מחסומי מיניגרד, גדרות רשת מכל הסוגים, לוחות פלדה לכיסוי תעלות ובורות, התקנת והזזת שילוט, תמרורים, גשרונים למעבר הולכי רגל, סימוני דרך זמנים, נצנצים, עגלות חץ וכל הציוד הנדרש להבטחת הבטיחות והסדרי התנועה במקום העבודה.</t>
  </si>
  <si>
    <t>00.0004</t>
  </si>
  <si>
    <t>לא תשולם כל תוספת בגין עבודות בסמטאות ו/או עבודה בכבישים עם תנועה סואנת.</t>
  </si>
  <si>
    <t>00.0005</t>
  </si>
  <si>
    <t>פירוק והרכבת שלט תמרור וכדומה כלול בתוך התמחור של סעיפי המכרז</t>
  </si>
  <si>
    <t>סה"כ להערות כלליות</t>
  </si>
  <si>
    <t>01</t>
  </si>
  <si>
    <t>עבודות ביצוע קווי מים</t>
  </si>
  <si>
    <t>01.57</t>
  </si>
  <si>
    <t>מערכות מים וביוב</t>
  </si>
  <si>
    <t>01.57.02</t>
  </si>
  <si>
    <t>קווי מים</t>
  </si>
  <si>
    <t>01.57.02.0010</t>
  </si>
  <si>
    <t>צנורות פלדה עם עטיפה חיצונית פוליאתילן</t>
  </si>
  <si>
    <t>01.57.02.0020</t>
  </si>
  <si>
    <t>צינורות פלדה קוטר "2, עובי דופן 3.65 מ"מ, עם עטיפה חיצונית פוליאתילן שחול תלת שכבתי דוגמת "טריו" או APC-3 או ש"ע וציפוי פנים מלט צמנט, מונחים בקרקע בעומק עד 1.25 מ', לא כולל ספחים למעט מחברים, עבודות חפירה, עטיפת חול ומילוי חוזר</t>
  </si>
  <si>
    <t>מ'</t>
  </si>
  <si>
    <t>01.57.02.0030</t>
  </si>
  <si>
    <t>כנ"ל, בקוטר "3, עובי דופן 5/32 מ"מ, בעומק עד 1.25 מ'</t>
  </si>
  <si>
    <t>01.57.02.0040</t>
  </si>
  <si>
    <t>כנ"ל, בקוטר "4, עובי דופן 5/32 מ"מ, בעומק עד 1.25 מ'</t>
  </si>
  <si>
    <t>01.57.02.0050</t>
  </si>
  <si>
    <t>כנ"ל, בקוטר "6, עובי דופן 5/32 מ"מ, בעומק עד 1.50 מ'</t>
  </si>
  <si>
    <t>01.57.02.0060</t>
  </si>
  <si>
    <t>כנ"ל, בקוטר "8, עובי דופן 5/32 מ"מ, בעומק עד 1.50 מ'</t>
  </si>
  <si>
    <t>01.57.02.0070</t>
  </si>
  <si>
    <t>כנ"ל, בקוטר "10, עובי דופן 3/16 מ"מ, בעומק עד 1.50 מ'</t>
  </si>
  <si>
    <t>01.57.02.0080</t>
  </si>
  <si>
    <t>צינורות פלדה מגולוונים</t>
  </si>
  <si>
    <t>01.57.02.0090</t>
  </si>
  <si>
    <t>צינורות פלדה מגולוונים דרג ב' קוטר "2, עובי דופן 3.65 מ"מ, עם עטיפה חיצונית פוליאתילן שחול תלת שכבתי דוגמת "טריו 4" או "APC-GAL" או ש"ע, לפי ת"י 103, מונחים בקרקע בעומק עד 1.25 מ', לרבות ספחים, עבודות חפירה, עטיפת חול ומילוי חוזר</t>
  </si>
  <si>
    <t>01.57.02.0100</t>
  </si>
  <si>
    <t>כנ"ל, בקוטר "1/2 1 בעומק עד 1.00</t>
  </si>
  <si>
    <t>01.57.02.0110</t>
  </si>
  <si>
    <t>כנ"ל, בקוטר "1 בעומק עד 1.00</t>
  </si>
  <si>
    <t>01.57.02.0120</t>
  </si>
  <si>
    <t>כנ"ל, בקוטר "3/4 בעומק עד 1.00</t>
  </si>
  <si>
    <t>01.57.02.0130</t>
  </si>
  <si>
    <t>כנ"ל, בקוטר "1/2 בעומק עד 1.00</t>
  </si>
  <si>
    <t>01.57.02.0140</t>
  </si>
  <si>
    <t>צנורות פלסטיים לקווי מים כולל אספקת והנחת סרט או רשת עם חוט מתכתי גלוי לאיתור צנורות</t>
  </si>
  <si>
    <t>01.57.02.0150</t>
  </si>
  <si>
    <t>צינורות פוליאתילן מצולב קוטר 63 מ"מ, דוגמת "פקסגול" דרג 15 ת"י 16892 ות"י 16893, לרבות כל העבודות ואביזרי הריתוך (מופות לריתוך, קשתות, הסתעפויות, טע חרושתי, מעברי קוטר), מונחים בקרקע בעומק עד 1.25 מ', לרבות עבודות חפירה, עטיפת חול ומילוי חוזר</t>
  </si>
  <si>
    <t>01.57.02.0160</t>
  </si>
  <si>
    <t>כנ"ל, בקוטר 75 מ"מ ובעומק עד 1.25 מ'</t>
  </si>
  <si>
    <t>01.57.02.0170</t>
  </si>
  <si>
    <t>כנ"ל, בקוטר 90 מ"מ דרג 10 ובעומק עד 1.25 מ'</t>
  </si>
  <si>
    <t>01.57.02.0180</t>
  </si>
  <si>
    <t>כנ"ל, בקוטר 110 מ"מ דרג 10 ובעומק עד 1.25 מ'</t>
  </si>
  <si>
    <t>01.57.02.0190</t>
  </si>
  <si>
    <t>כנ"ל, בקוטר 160 מ"מ דרג 10 ובעומק עד 1.25 מ'</t>
  </si>
  <si>
    <t>01.57.02.0200</t>
  </si>
  <si>
    <t>כנ"ל, בקוטר 200 מ"מ דרג 10 ובעומק עד 1.50 מ'</t>
  </si>
  <si>
    <t>01.57.02.0210</t>
  </si>
  <si>
    <t>כנ"ל, בקוטר 225 מ"מ דרג 10 ובעומק עד 1.50 מ'</t>
  </si>
  <si>
    <t>01.57.02.0220</t>
  </si>
  <si>
    <t>כנ"ל, בקוטר 250 מ"מ דרג 10 ובעומק עד 1.50 מ'</t>
  </si>
  <si>
    <t>01.57.02.0230</t>
  </si>
  <si>
    <t>כנ"ל, בקוטר 280 מ"מ דרג 10 ובעומק עד 1.50 מ'</t>
  </si>
  <si>
    <t>01.57.02.0240</t>
  </si>
  <si>
    <t>התחברויות קווי מים</t>
  </si>
  <si>
    <t>01.57.02.0250</t>
  </si>
  <si>
    <t>ביצוע התחברות בין צנור מים מוצע מכל סוג לקו מים קיים פעיל מכל סוג, כולל גילוי הקו הקיים, חפירה ו/או חציבה, הפסקת הזרימה וניקוז הקו, אספקת והרכבת כל האביזרים חרושתיים (טע, זקפי ריתוך, מחברים, מופות ריתוך וכו'), התאמה לגובה בין הקווים עד קבלת חיבור מושלם.</t>
  </si>
  <si>
    <t>01.57.02.0260</t>
  </si>
  <si>
    <t>כנ"ל, חיבור קו מים מוצע בקוטר עד "2 כולל לקו מים קיים פעיל בכל קוטר</t>
  </si>
  <si>
    <t>01.57.02.0270</t>
  </si>
  <si>
    <t>כנ"ל, חיבור קו מים מוצע "3 לקו מים קיים פעיל בכל קוטר</t>
  </si>
  <si>
    <t>01.57.02.0280</t>
  </si>
  <si>
    <t>כנ"ל, חיבור קו מים מוצע "4 לקו מים קיים פעיל בכל קוטר</t>
  </si>
  <si>
    <t>01.57.02.0290</t>
  </si>
  <si>
    <t>כנ"ל, חיבור קו מים מוצע "6 לקו מים קיים פעיל בכל קוטר</t>
  </si>
  <si>
    <t>01.57.02.0300</t>
  </si>
  <si>
    <t>כנ"ל, חיבור קו מים מוצע "8 לקו מים קיים פעיל בכל קוטר</t>
  </si>
  <si>
    <t>01.57.02.0310</t>
  </si>
  <si>
    <t>כנ"ל, חיבור קו מים מוצע "10 לקו מים קיים פעיל בכל קוטר</t>
  </si>
  <si>
    <t>01.57.02.0320</t>
  </si>
  <si>
    <t>ביצוע פרט חיבור בין צנורות מסוג פלדה לצנורות מסוג פוליאתילן כולל מתאם אוגן, אוגנים, ברגים, חפירה ו/או חציבה וכל האביזרים והעבודות הנדרשות לביצוע מושלם בקוטר מ- "2 (63 מ"מ) ועד 90 מ"מ כולל</t>
  </si>
  <si>
    <t>01.57.02.0330</t>
  </si>
  <si>
    <t>כנ"ל, בקוטר "4 (110 מ"מ)</t>
  </si>
  <si>
    <t>01.57.02.0340</t>
  </si>
  <si>
    <t>כנ"ל, בקוטר "6 (160 מ"מ)</t>
  </si>
  <si>
    <t>01.57.02.0350</t>
  </si>
  <si>
    <t>כנ"ל, בקוטר "8 (200 מ"מ)</t>
  </si>
  <si>
    <t>01.57.02.0360</t>
  </si>
  <si>
    <t>כנ"ל, בקוטר "8 (225 מ"מ)</t>
  </si>
  <si>
    <t>01.57.02.0370</t>
  </si>
  <si>
    <t>כנ"ל, בקוטר "10 (250 מ"מ)</t>
  </si>
  <si>
    <t>01.57.02.0380</t>
  </si>
  <si>
    <t>כנ"ל, בקוטר "10 (280 מ"מ)</t>
  </si>
  <si>
    <t>01.57.02.0390</t>
  </si>
  <si>
    <t>תוספת מחיר לסעיפים הנחת קווי מים מכל סוג, מכל קוטר ובכל עומק בעבור מילוי תעלות עד תחתית מבנה כביש בחול נקי</t>
  </si>
  <si>
    <t>01.57.02.0400</t>
  </si>
  <si>
    <t>תוספת מחיר לסעיפים הנחת קווי מים מכל סוג, קוטר ובכל עומק בעבור מילוי תעלות עד תחתית מבנה כביש קיים בתערובת CLSM עם תוספת חומר להתקשות מהירה במקום חול או חומר מובא</t>
  </si>
  <si>
    <t>מ"ק</t>
  </si>
  <si>
    <t>01.57.02.0410</t>
  </si>
  <si>
    <t>עטיפת בטון מזויין לצנור בכל קוטר בכל עומק כולל אספקה והרכבה ברזל זיון וכל העבודות הנדרשות בקטרים עד "4 (110 מ"מ)</t>
  </si>
  <si>
    <t>01.57.02.0420</t>
  </si>
  <si>
    <t>עטיפת בטון מזויין לצנור בכל קוטר בכל עומק כולל אספקה והרכבה ברזל זיון וכל העבודות הנדרשות בקטרים "6 - "8 (160 - 225 מ"מ)</t>
  </si>
  <si>
    <t>01.57.02.0430</t>
  </si>
  <si>
    <t>עטיפת בטון מזויין לצנור בכל קוטר בכל עומק כולל אספקה והרכבה ברזל זיון וכל העבודות הנדרשות בקוטר "10 (250 - 280 מ"מ)</t>
  </si>
  <si>
    <t>01.57.02.0440</t>
  </si>
  <si>
    <t>קווי מים זמניים</t>
  </si>
  <si>
    <t>01.57.02.0450</t>
  </si>
  <si>
    <t>מחיר כולל אספקה והובלת צינורות, אביזרים וספחים לאתר העבודה, ריתוך והנחת בקרקע עם כיסוי מינימלי של 80 ס"מ עם ריפוד ועטיפת חול או בהתקנה גלויה בגובה עד 3.5 מטר לרבות תמיכות לצינורות, שני חיבורים לקו מים ראשי, בדיקות לחץ וחיטוי הקו, ניתוק, פירוק וסילוק קו הזמני לאחר ביצוע קו ראשי קבוע וכולל התחברויות לצרכנים</t>
  </si>
  <si>
    <t>01.57.02.0460</t>
  </si>
  <si>
    <t>כנ"ל, צינור פוליאתילן PE-100 דרג SDR-11,16 בקוטר 25 מ"מ</t>
  </si>
  <si>
    <t>01.57.02.0470</t>
  </si>
  <si>
    <t>כנ"ל, צינור פוליאתילן PE-100 דרג SDR-11 ,16 בקוטר 32 מ"מ</t>
  </si>
  <si>
    <t>01.57.02.0480</t>
  </si>
  <si>
    <t>כנ"ל, צינור פוליאתילן PE-100 דרג SDR-11 ,16 בקוטר 40 מ"מ</t>
  </si>
  <si>
    <t>01.57.02.0490</t>
  </si>
  <si>
    <t>כנ"ל, צינור פוליאתילן PE-100 דרג SDR-11 ,16 בקוטר 50 מ"מ</t>
  </si>
  <si>
    <t>01.57.02.0500</t>
  </si>
  <si>
    <t>כנ"ל, צינור פוליאתילן PE-100 דרג SDR-11 ,16 בקוטר 63 מ"מ</t>
  </si>
  <si>
    <t>01.57.02.0510</t>
  </si>
  <si>
    <t>כנ"ל, צינור פוליאתילן PE-100 דרג SDR-11 ,16 בקוטר 75 מ"מ</t>
  </si>
  <si>
    <t>01.57.02.0520</t>
  </si>
  <si>
    <t>כנ"ל, צינור פוליאתילן PE-100 דרג SDR-11 ,16 בקוטר 90 מ"מ</t>
  </si>
  <si>
    <t>01.57.02.0530</t>
  </si>
  <si>
    <t>ניקוי וחיטוי ובדיקת לחץ לקווי מים קיימים</t>
  </si>
  <si>
    <t>01.57.02.0540</t>
  </si>
  <si>
    <t>המחירים כוללים תשלום בעבור אספקת המים, ביצוע כל עבודות ההכנה לרבות התקנת מגופים זמניים או פרטים, ביצוע כל התאומים הנדרשים ופעילות בעבור סגירת המים באופן תקין ובתאום עם כל הגורמים בתאגיד "עין אפק" ובעיריית ראש העין</t>
  </si>
  <si>
    <t>01.57.02.0550</t>
  </si>
  <si>
    <t>כנ"ל, ניקוי, חיטוי וביצוע בדיקת לחץ לקווי מים וחיבורי מים עד קוטר "6 (160 מ"מ)</t>
  </si>
  <si>
    <t>01.57.02.0560</t>
  </si>
  <si>
    <t>כנ"ל, ניקוי, חיטוי וביצוע בדיקת לחץ לקווי מים וחיבורי מים בקוטר "8 - "10 (200 - 280 מ"מ)</t>
  </si>
  <si>
    <t>סה"כ לקווי מים</t>
  </si>
  <si>
    <t>01.57.05</t>
  </si>
  <si>
    <t>התקנת אביזרים</t>
  </si>
  <si>
    <t>01.57.05.0010</t>
  </si>
  <si>
    <t>התקנת אביזרים מכל סוג וקוטר כולל הרכבה על קו מים קיים כולל: גילוי ואיתור קו מים קיים, הפסקת זרימה וניקוז מים, פירוק אביזר קיים. חפירה ו/או חציבה, חיתוך צנרות קיימים וביצוע התאמה הרכבת האביזר וכל העבודות ואביזרי החיבור הנדרשים.</t>
  </si>
  <si>
    <t>01.57.05.0020</t>
  </si>
  <si>
    <t>מגופים</t>
  </si>
  <si>
    <t>01.57.05.0030</t>
  </si>
  <si>
    <t>מחיר כולל אספקה, הובלה והתקנת מגוף מצופה אמייל מאוגן, ללחץ עבודה 16 אטמ', תוצרת "רפאל" או "הכוכב" או ש"ע בטיב, כולל אוגן, מחבר לאוגן, עוזני עיגון חרושתיים, גלגל סגירה, ברגים ואטמים, תמיכות</t>
  </si>
  <si>
    <t>01.57.05.0040</t>
  </si>
  <si>
    <t>כנ"ל, מגוף טריז דגם TRS בקוטר "2</t>
  </si>
  <si>
    <t>01.57.05.0050</t>
  </si>
  <si>
    <t>כנ"ל, מגוף טריז דגם TRS בקוטר "3</t>
  </si>
  <si>
    <t>01.57.05.0060</t>
  </si>
  <si>
    <t>כנ"ל, מגוף טריז דגם TRS בקוטר "4</t>
  </si>
  <si>
    <t>01.57.05.0070</t>
  </si>
  <si>
    <t>כנ"ל, מגוף טריז דגם TRS בקוטר "6</t>
  </si>
  <si>
    <t>01.57.05.0080</t>
  </si>
  <si>
    <t>כנ"ל, מגוף טריז דגם TRS בקוטר "8</t>
  </si>
  <si>
    <t>01.57.05.0090</t>
  </si>
  <si>
    <t>כנ"ל, מגוף טריז דגם TRS בקוטר "10</t>
  </si>
  <si>
    <t>01.57.05.0100</t>
  </si>
  <si>
    <t>ברז אלכסון או זווית ישרה עשויים סגסוגת נחושת, חיבורי הברגה כולל הרקורד בקוטר "1/2</t>
  </si>
  <si>
    <t>01.57.05.0110</t>
  </si>
  <si>
    <t>כנ"ל, אך ברז אלכסון בקוטר "3/4</t>
  </si>
  <si>
    <t>01.57.05.0120</t>
  </si>
  <si>
    <t>כנ"ל, אך ברז אלכסון בקוטר "1</t>
  </si>
  <si>
    <t>01.57.05.0130</t>
  </si>
  <si>
    <t>כנ"ל, אך ברז אלכסון בקוטר "1-1/2</t>
  </si>
  <si>
    <t>01.57.05.0140</t>
  </si>
  <si>
    <t>מגופים מקטיני לחץ</t>
  </si>
  <si>
    <t>01.57.05.0150</t>
  </si>
  <si>
    <t>אספקה והתקנה של מגוף מקטין לחץ הידראולי, תוצרת חברת דורות סידרה 300 בקוטר "3</t>
  </si>
  <si>
    <t>01.57.05.0160</t>
  </si>
  <si>
    <t>כנ"ל, בקוטר "4</t>
  </si>
  <si>
    <t>01.57.05.0170</t>
  </si>
  <si>
    <t>כנ"ל, בקוטר "6</t>
  </si>
  <si>
    <t>01.57.05.0180</t>
  </si>
  <si>
    <t>כנ"ל, בקוטר "8</t>
  </si>
  <si>
    <t>01.57.05.0190</t>
  </si>
  <si>
    <t>שסתומים אל חוזרים</t>
  </si>
  <si>
    <t>01.57.05.0200</t>
  </si>
  <si>
    <t>אספקה והתקנה של שסתום אל חוזר להתקנה בגמל של מערכת מדידה (מד מים), לרבות כל האביזרים ומחברים הנדרשים בקוטר "2</t>
  </si>
  <si>
    <t>01.57.05.0210</t>
  </si>
  <si>
    <t>אספקה והתקנה של שסתום אל חוזר כולל ציר בולט, משקולת ופתח עליון לרבות אוגנים נגדיים ללחץ עבודה 16 אטמ' דגם NR-040 תוצרת "א.ר.י." או ש"ע בקוטר "3</t>
  </si>
  <si>
    <t>01.57.05.0220</t>
  </si>
  <si>
    <t>כנ"ל, אך בקוטר "4</t>
  </si>
  <si>
    <t>01.57.05.0230</t>
  </si>
  <si>
    <t>כנ"ל, אך בקוטר "6</t>
  </si>
  <si>
    <t>01.57.05.0240</t>
  </si>
  <si>
    <t>מלכודת אבנים</t>
  </si>
  <si>
    <t>01.57.05.0250</t>
  </si>
  <si>
    <t>אספקה והתקנה של מלכודת אבנים עשויה יצקת ברזל כולל רשת סינון מנירוסטה 304, 150 מיקרון, ציפוי חיצוני אפוקסי וציפוי פנימי רילסון, V-251 תוצרת "רפאל" או ש"ע, בקוטר "3</t>
  </si>
  <si>
    <t>01.57.05.0260</t>
  </si>
  <si>
    <t>01.57.05.0270</t>
  </si>
  <si>
    <t>01.57.05.0280</t>
  </si>
  <si>
    <t>כנ"ל, אך בקוטר "8</t>
  </si>
  <si>
    <t>01.57.05.0290</t>
  </si>
  <si>
    <t>כנ"ל, אך בקוטר "10</t>
  </si>
  <si>
    <t>01.57.05.0300</t>
  </si>
  <si>
    <t>מז"חים</t>
  </si>
  <si>
    <t>01.57.05.0310</t>
  </si>
  <si>
    <t>אספקה והתקנה של מונע זרימה חוזרת (מז"ח), כולל אוגנים נגדיים דגם XL, תוצרת "א.ר.י." בקוטר עד "2</t>
  </si>
  <si>
    <t>01.57.05.0320</t>
  </si>
  <si>
    <t>כנ"ל, אך בקוטר "3</t>
  </si>
  <si>
    <t>01.57.05.0330</t>
  </si>
  <si>
    <t>01.57.05.0340</t>
  </si>
  <si>
    <t>01.57.05.0350</t>
  </si>
  <si>
    <t>מדי מים</t>
  </si>
  <si>
    <t>01.57.05.0360</t>
  </si>
  <si>
    <t>התקנה בלבד של מד מים להברגה מכל סוג אשר יסופק ע"י התאגיד או מי מטעמו כולל פירוק מד מים קיים והובלתו למחסנים של תאגיד, אספקה והרכבת ברגים לאוגנים וכל האביזרים הנדרשים לרבות רקורד מ- 2 צדדים והחלפת ניפלים וכל העבודות הנדרשות בקוטר מ "½ עד "3/4</t>
  </si>
  <si>
    <t>01.57.05.0370</t>
  </si>
  <si>
    <t>כנ"ל, אך בקוטר "1</t>
  </si>
  <si>
    <t>01.57.05.0380</t>
  </si>
  <si>
    <t>כנ"ל, אך בקוטר "1-1/2</t>
  </si>
  <si>
    <t>01.57.05.0390</t>
  </si>
  <si>
    <t>כנ"ל, אך בקוטר "2</t>
  </si>
  <si>
    <t>01.57.05.0400</t>
  </si>
  <si>
    <t>01.57.05.0410</t>
  </si>
  <si>
    <t>01.57.05.0420</t>
  </si>
  <si>
    <t>01.57.05.0430</t>
  </si>
  <si>
    <t>תאים למגופים</t>
  </si>
  <si>
    <t>01.57.05.0440</t>
  </si>
  <si>
    <t>אספקה והרכבת תאי למגופים מחוליות בטון טרומיות, מחיר כולל חפירה ו/או חציבה, חצץ, תקרה ומכסה בינוני (לעומס 12.5טון), מכסה B125 עם פתח 60 ס"מ מיצקת ברזל לפי תקן 489 של חברת מנשה ברוך או גלם או ש"ע בטיב עם סמל ושם הרשות, ויעוד המכסה "מים" (הכיתוב על מכסה יהיה בהתאם להנחיות תאגיד מים וביוב ראש העין)</t>
  </si>
  <si>
    <t>01.57.05.0450</t>
  </si>
  <si>
    <t>כנ"ל, תא בקוטר 60 ס"מ (מכסה ותקרה 50 ס"מ) בעומק עד 1.25</t>
  </si>
  <si>
    <t>01.57.05.0460</t>
  </si>
  <si>
    <t>כנ"ל, תא בקוטר 80 ס"מ (מכסה ותקרה 60 ס"מ) בעומק עד 1.50</t>
  </si>
  <si>
    <t>01.57.05.0470</t>
  </si>
  <si>
    <t>כנ"ל, תא בקוטר 100 ס"מ (מכסה ותקרה 60 ס"מ) בעומק עד 1.50</t>
  </si>
  <si>
    <t>01.57.05.0480</t>
  </si>
  <si>
    <t>כנ"ל, תא בקוטר 125 ס"מ (מכסה ותקרה 60 ס"מ) בעומק עד 1.75</t>
  </si>
  <si>
    <t>01.57.05.0490</t>
  </si>
  <si>
    <t>תוספת מחיר עבור אספקה והתקנת תקרה ומכסה 60 ס"מ כבד D-400 מיצקת ברזל לעומס 40 טון במקום תקרה ומכסה לעומס בינוני B-125 לעומס 12.5 טון</t>
  </si>
  <si>
    <t>01.57.05.0500</t>
  </si>
  <si>
    <t>התאמת גובה לתאי מגופים כולל פירוק והתקנה מחדש תקרה ומכסה, השלמת חוליה חדשה בכל גובה במידה ויש צורך, השלמת חצץ</t>
  </si>
  <si>
    <t>קומפ</t>
  </si>
  <si>
    <t>01.57.05.0510</t>
  </si>
  <si>
    <t>החלפת מכסה של תא מים או ביוב קיים למכסה חדש עם פתח עד 60 ס"מ כולל סמל של תאגיד ויעוד המכסה, כולל פירוק מכסה ישן , התאמת גובה ,החזרת מצב לקדמותו ופינוי פסולת.</t>
  </si>
  <si>
    <t>01.57.05.0520</t>
  </si>
  <si>
    <t>ברזי שריפה</t>
  </si>
  <si>
    <t>01.57.05.0530</t>
  </si>
  <si>
    <t>אספקה והרכבת על כל סוג הצינורות ברז כיבוי אש (הידרנט), "3 מאוגן, תוצרת "רפאל" או ש"ע בטיב, כולל זקף חרושתי "4, קטע צנור פלדה בקוטר "4 באורך עד 4 מ', מעבר קוני מ"4 ל"3, אוגנים, שטורץ "3 וכל האביזרים הדרושים וכל העבודות הנדרשות.</t>
  </si>
  <si>
    <t>01.57.05.0540</t>
  </si>
  <si>
    <t>אספקה והרכבת ברז כיבוי אש כפול (הידרנט) "2X3 מאוגן, תוצרת "רפאל" או ש"ע בטיב, כולל זקף חרושתי "4, קטע צנור פלדה בקוטר "4 באורך עד 4 מ', אוגנים, שטורץ וכל האביזרים הדרושים וכל העבודות הנדרשות.</t>
  </si>
  <si>
    <t>01.57.05.0550</t>
  </si>
  <si>
    <t>אספקה והרכבת ברז כיבוי אש כפול (הידרנט) "2X3 מאוגן, תוצרת "רפאל" או ש"ע בטיב, כולל זקף חרושתי "6, קטע צנור פלדה בקוטר "6 באורך עד 4 מ', אוגנים, שטורץ וכל האביזרים הדרושים וכל העבודות הנדרשות.</t>
  </si>
  <si>
    <t>01.57.05.0560</t>
  </si>
  <si>
    <t>אספקה והתקנת מתקן שבירה להידרנט דגם F21-4 תוצרת "רפאל" או ש"ע בקוטר "4</t>
  </si>
  <si>
    <t>01.57.05.0570</t>
  </si>
  <si>
    <t>אספקה והתקנת מתקן שבירה להידרנט דגם F21-6 תוצרת "רפאל" או ש"ע בקוטר "6</t>
  </si>
  <si>
    <t>01.57.05.0580</t>
  </si>
  <si>
    <t>אספקה והחלפה ראש בודד לברז שריפה קיים בקוטר "3 כולל כל האביזרים הנדרשים, פירוקים הנדרשים
לצורך החלפה וכל העבודות הנדרשות</t>
  </si>
  <si>
    <t>01.57.05.0590</t>
  </si>
  <si>
    <t>אספקה והחלפה ראש כפול לברז שריפה קיים בקוטר "3*2 כולל כל האביזרים הנדרשים, פירוקים הנדרשים לצורך החלפה וכל העבודות הדרושות.</t>
  </si>
  <si>
    <t>01.57.05.0600</t>
  </si>
  <si>
    <t>ביצוע נקודת ניקוז בקוטר "2 ליד מגוף בתוך תא, כולל אספקה והתקנת מגוף אלכסוני "2 תוצרת "א.ר.י." או ש"ע בטיב, זקפים, ניפלים, מופות, מחבר שטורץ לחיבור מהיר וכל האביזרים והעבודות הנדרשות</t>
  </si>
  <si>
    <t>01.57.05.0610</t>
  </si>
  <si>
    <t>כנ"ל, אך נקודת ניקוז עם מגוף טריז בקוטר "3</t>
  </si>
  <si>
    <t>01.57.05.0620</t>
  </si>
  <si>
    <t>כנ"ל, אך נקודת ניקוז עם מגוף טריז בקוטר "4</t>
  </si>
  <si>
    <t>01.57.05.0630</t>
  </si>
  <si>
    <t>ביצוע נקודת אוויר "2 על קו ראשי או על גמל עילי/תת-קרקעי, כולל הפסקת הזרימה וניקוז הקו, אספקה והתקנת שסתום אוויר דגם D-050 תוצרת "א.ר.י." או שו"ע בטיב, ל.ע. 16 אטמ', מגוף אלכסוני "2 תוצרת "דורות" או שו"ע בטיב, אספקה והרכבת האביזרים: מופות, ניפלים, זוויות, אוגנים, זקפים וכל שאר האביזרים הדרושים וכל העבודות הנדרשות לביצוע מושלם.</t>
  </si>
  <si>
    <t>01.57.05.0640</t>
  </si>
  <si>
    <t>כנ"ל, אך נקודת אוויר "3 (ומגוף טריז "3)</t>
  </si>
  <si>
    <t>01.57.05.0650</t>
  </si>
  <si>
    <t>הכנת חיבורי מים למגרש מכל סוגי הצינורות</t>
  </si>
  <si>
    <t>01.57.05.0660</t>
  </si>
  <si>
    <t>ביצוע הכנה לחיבור מים בודד למגרש "2</t>
  </si>
  <si>
    <t>01.57.05.0670</t>
  </si>
  <si>
    <t>תוספת עבור הכנה לחיבור מגרש בקוטר "2 עבור כל ענף נוסף (סולם) .</t>
  </si>
  <si>
    <t>01.57.05.0680</t>
  </si>
  <si>
    <t>ביצוע הכנה לחיבור מים בודד למגרש "3</t>
  </si>
  <si>
    <t>01.57.05.0690</t>
  </si>
  <si>
    <t>ביצוע הכנה לחיבור מים בודד למגרש "4</t>
  </si>
  <si>
    <t>01.57.05.0700</t>
  </si>
  <si>
    <t>ביצוע הכנה לחיבור מים בודד למגרש "6</t>
  </si>
  <si>
    <t>01.57.05.0710</t>
  </si>
  <si>
    <t>ביצוע הכנה לחיבור מים כפול למגרש "2</t>
  </si>
  <si>
    <t>01.57.05.0720</t>
  </si>
  <si>
    <t>ביצוע הכנה לחיבור מים כפול למגרש "3</t>
  </si>
  <si>
    <t>01.57.05.0730</t>
  </si>
  <si>
    <t>ביצוע הכנה לחיבור מים כפול למגרש "4</t>
  </si>
  <si>
    <t>01.57.05.0740</t>
  </si>
  <si>
    <t>ביצוע הכנה לחיבור מים כפול למגרש "6</t>
  </si>
  <si>
    <t>01.57.05.0750</t>
  </si>
  <si>
    <t>חיבורי מים לבתים</t>
  </si>
  <si>
    <t>01.57.05.0760</t>
  </si>
  <si>
    <t>ביצוע חיבור מים בודד לבית בקוטר "3/4</t>
  </si>
  <si>
    <t>01.57.05.0770</t>
  </si>
  <si>
    <t>ביצוע חיבור מים בודד לבית בקוטר "1</t>
  </si>
  <si>
    <t>01.57.05.0780</t>
  </si>
  <si>
    <t>חיבור מים בקוטר עד 2" ועד בכלל מעל חיבור קיים כולל פירוק חיבור קיים וחיבורו מחדש, החלפת זוית לטע וחיבור נוסף, עבור כל ענף נוסף (סולם).</t>
  </si>
  <si>
    <t>01.57.05.0790</t>
  </si>
  <si>
    <t>ביצוע חיבור מים בודד לבית בקוטר "1-1/2</t>
  </si>
  <si>
    <t>01.57.05.0800</t>
  </si>
  <si>
    <t>ביצוע חיבור מים בודד לבית בקוטר "2</t>
  </si>
  <si>
    <t>01.57.05.0810</t>
  </si>
  <si>
    <t>ביצוע חיבור מים בודד לבית בקוטר "3</t>
  </si>
  <si>
    <t>01.57.05.0820</t>
  </si>
  <si>
    <t>ביצוע חיבור מים בודד לבית בקוטר "4</t>
  </si>
  <si>
    <t>01.57.05.0830</t>
  </si>
  <si>
    <t>ביצוע חיבור מים כפול לבית בקוטר "1</t>
  </si>
  <si>
    <t>01.57.05.0840</t>
  </si>
  <si>
    <t>ביצוע חיבור מים כפול לבית בקוטר "1-1/2</t>
  </si>
  <si>
    <t>01.57.05.0850</t>
  </si>
  <si>
    <t>ביצוע חיבור מים כפול לבית בקוטר "2</t>
  </si>
  <si>
    <t>01.57.05.0860</t>
  </si>
  <si>
    <t>ביצוע חיבור מים כפול לבית בקוטר "3</t>
  </si>
  <si>
    <t>01.57.05.0870</t>
  </si>
  <si>
    <t>ביצוע העתקת חיבור מים קיים מכל סוג (סולם כ-קומפלט לכל מדי המים או בודד או כפול-קומפלט) למגרש פרטי כולל פירוק חיבור מים קיים, אספקה והרכבת כל האביזרים מחדש: זוויות, קשתות, מגופים, מדי מים, רקורדים, מסננים, וכו', השלמת קטעי צנרת בתוך המגרש עד קו/וי המים הקיימ/ים, חיבור בין צנורות וכל העבודות הנדרשות לביצוע מושלם. המחיר כולל כל קטעי הצנורות בכל קוטר ועומק מקו המים הראשי (כולל חציית כביש בכל אורך) עד חיבור למערכת מים הקיימת החדשה בתוך המגרש, עבודות עפר, והחזרת השטח לקדמותו</t>
  </si>
  <si>
    <t>01.57.05.0880</t>
  </si>
  <si>
    <t>ביצוע העמקת או העתקת קטע צינור מים או חיבור מים פרטי. העבודה כוללת עבודות חפירה ו/או חציבה, השלמת קטע צינור באורך הנדרש, חיתוך וריתוך צינורות, אספקה ועטיפת חול מסביב לצינורות, התחברות לצינור קיים מ-2 צדדים לרבות לצינור ראשי, אספקת אביזרים הנדרשים (קשתות, זוויות, טע, מופות וכל אביזרי עזר) וכל העבודות הנדרשות עד לקבלת פרט מושלם כולל החזרת השטח למצב בקדמותו. (באורך כולל עד 10 מטר)</t>
  </si>
  <si>
    <t>01.57.05.0890</t>
  </si>
  <si>
    <t>כנ"ל, לכל מטר נוסף</t>
  </si>
  <si>
    <t>01.57.05.0900</t>
  </si>
  <si>
    <t>הכנה חיבור מים לראש מערכת השקייה בקוטר "2 כולל אספקה והרכבת מגוף אלכסוני "2, ניפלים, קשתות, זקפים וכל שאר האביזרים לקבלת חיבור מושלם</t>
  </si>
  <si>
    <t>01.57.05.0910</t>
  </si>
  <si>
    <t>הכנה חיבור מים לראש מערכת השקייה בקוטר "3 כולל אספקה והרכבת מגוף אלכסוני "3, ניפלים, קשתות, זקפים וכל שאר האביזרים לקבלת חיבור מושלם</t>
  </si>
  <si>
    <t>01.57.05.0920</t>
  </si>
  <si>
    <t>גמל מים ("למד") עילי או תת-קרקעי</t>
  </si>
  <si>
    <t>01.57.05.0930</t>
  </si>
  <si>
    <t>הכנת והרכבת פרט גמל עילי או תת-קרקעי בקוטר "2 כולל: אספקה, ריתוך והרכבת קטעי צנרת באורכים נדרשים, כל הקשתות, גושי בטון, אוגנים, ברגים ואומים, צביעת המערכת בצבע יסוד וצבע הגנה, תמיכות לאביזרים וכל העבודות הנדרשות לביצוע מושלם</t>
  </si>
  <si>
    <t>01.57.05.0940</t>
  </si>
  <si>
    <t>01.57.05.0950</t>
  </si>
  <si>
    <t>01.57.05.0960</t>
  </si>
  <si>
    <t>01.57.05.0970</t>
  </si>
  <si>
    <t>01.57.05.0980</t>
  </si>
  <si>
    <t>01.57.05.0990</t>
  </si>
  <si>
    <t>אוגן + אוגן עיוור</t>
  </si>
  <si>
    <t>01.57.05.1000</t>
  </si>
  <si>
    <t>אספקה והרכבת אוגן + אוגן עיוור בקוטר "2</t>
  </si>
  <si>
    <t>01.57.05.1010</t>
  </si>
  <si>
    <t>01.57.05.1020</t>
  </si>
  <si>
    <t>01.57.05.1030</t>
  </si>
  <si>
    <t>01.57.05.1040</t>
  </si>
  <si>
    <t>01.57.05.1050</t>
  </si>
  <si>
    <t>01.57.05.1060</t>
  </si>
  <si>
    <t>ביצוע פרט נקודת קצה לקווי מים מצנורות מכל סוג בקוטר עד "2 כולל אספקה והרכבת PEXGOL פוליאתילן או מתאם אוגן מאותו סוג כמו הצינור הראשי, אוגן ואוגן עיוור, ברגים, אטמים, גושי בטון וכל האביזרים והעבודות הנדרשות לקבלת פרט מושלם</t>
  </si>
  <si>
    <t>01.57.05.1070</t>
  </si>
  <si>
    <t>01.57.05.1080</t>
  </si>
  <si>
    <t>01.57.05.1090</t>
  </si>
  <si>
    <t>01.57.05.1100</t>
  </si>
  <si>
    <t>01.57.05.1110</t>
  </si>
  <si>
    <t>01.57.05.1120</t>
  </si>
  <si>
    <t>צביעת בכ"א וגמלים קיימים</t>
  </si>
  <si>
    <t>01.57.05.1130</t>
  </si>
  <si>
    <t>צביעת ברז כיבוי אש קיים</t>
  </si>
  <si>
    <t>01.57.05.1140</t>
  </si>
  <si>
    <t>צביעת מערכת מגופים עילית קיימת</t>
  </si>
  <si>
    <t>01.57.05.1150</t>
  </si>
  <si>
    <t>הארקה, העתקת בכ"א, גישושים</t>
  </si>
  <si>
    <t>01.57.05.1160</t>
  </si>
  <si>
    <t>אספקה והשלמת הרכבה של כבל הארקה למערכת מדידה קיימת. 
הערה: סעיף זה ישולם אך ורק לפי הערה בכתב של המפקח בעבור מערכת מדידה קיימת.
הערה: סעיף זה לא ישולם במקרה של העתקת מערכת מדידה קיימת למקום אחר או במקרה של ביצוע מערכת מדידה חדשה</t>
  </si>
  <si>
    <t>01.57.05.1170</t>
  </si>
  <si>
    <t>ביצוע העתקת ברז שריפה קיים מתחום המגרש למדרכה, כולל פירוק והרכבתו מחדש, חיתוך וריתוך קטעי צינורות, אספקה והתקנת האביזרים הנדרשים, חפירה ו/או חציבה, החזרת שטח למצב בקדמותו וכל העבודות הנדרשות לביצוע מושלם</t>
  </si>
  <si>
    <t>01.57.05.1180</t>
  </si>
  <si>
    <t>ביצוע גישושים לאיתור צנרת מכל סוג וקוטר, כולל חפירה ו/או חציבה, פתיחת משטחי בטון או ריצוף או גינון או אספלט וכו' וכל העבודות הדרושות כולל החזרת שטח למצב התקין בקדמותו</t>
  </si>
  <si>
    <t>סה"כ להתקנת אביזרים</t>
  </si>
  <si>
    <t>01.57.06</t>
  </si>
  <si>
    <t>סימון קו קצה</t>
  </si>
  <si>
    <t>01.57.06.0010</t>
  </si>
  <si>
    <t>סימון קצה קו</t>
  </si>
  <si>
    <t>01.57.06.0020</t>
  </si>
  <si>
    <t>אספקה והתקנת עמודי סימון כולל כל האביזרים והעבודות הדרושות לרבות צינור פלדה, צביעה, פלטה עם הכיתוב, גוש בטון וכו'</t>
  </si>
  <si>
    <t>סה"כ לסימון קו קצה</t>
  </si>
  <si>
    <t>סה"כ למערכות מים וביוב</t>
  </si>
  <si>
    <t>01.60</t>
  </si>
  <si>
    <t>עבודות רג"י</t>
  </si>
  <si>
    <t>01.60.01</t>
  </si>
  <si>
    <t>עבודות רג"י לפי שעה</t>
  </si>
  <si>
    <t>01.60.01.0010</t>
  </si>
  <si>
    <t>לצורך חישוב ימי עבודה, לסעיפים בפרק 60.01, יום עבודה מחושב ל8 שעות</t>
  </si>
  <si>
    <t>01.60.01.0020</t>
  </si>
  <si>
    <t>שכר העבודה של פועל מקצועי, כולל כל העבודה, הסעה למקום העבודה והחזרתו.</t>
  </si>
  <si>
    <t>ש"ע</t>
  </si>
  <si>
    <t>01.60.01.0030</t>
  </si>
  <si>
    <t>שכר העבודה של פועל פשוט, כולל כל העבודה, הסעה למקום העבודה והחזרתו.</t>
  </si>
  <si>
    <t>01.60.01.0040</t>
  </si>
  <si>
    <t>שכר עבודה של צוות רתכים כולל: רתך, עוזר רתך, רכב, גנרטור, רתכת, חומרי ריתוך, בלוני גז, אלקטרודות וכו'</t>
  </si>
  <si>
    <t>01.60.01.0050</t>
  </si>
  <si>
    <t>שכר עבודה של צוות כולל 2 עובדים וטנדר לביצוע עבודות אחזקה ברשת המים</t>
  </si>
  <si>
    <t>01.60.01.0060</t>
  </si>
  <si>
    <t>שכר העבודה לצוות מודדים כולל מודד מוסמך, כל העבודה, הכנת תכנית מדידה בקבצי PDF וDWG עבור אלמנטים שונים ע"י דרישת התאגיד/המפקח.</t>
  </si>
  <si>
    <t>סה"כ לעבודות רג"י לפי שעה</t>
  </si>
  <si>
    <t>01.60.02</t>
  </si>
  <si>
    <t>עבודות רג"י של ציוד מכני</t>
  </si>
  <si>
    <t>01.60.02.0010</t>
  </si>
  <si>
    <t>לצורך חישוב ימי עבודה, לסעיפים בפרק 60.02, יום עבודה מחושב ל9 שעות</t>
  </si>
  <si>
    <t>01.60.02.0020</t>
  </si>
  <si>
    <t>שכר עבודה של מיני מחפרון זחלי (שרשרות) כולל כף 20-40 ס"מ, פטיש שבירה, מקדח קרקע, כולל הובלה למקום העבודה והחזרתו. המחיר כולל מפעיל.</t>
  </si>
  <si>
    <t>01.60.02.0030</t>
  </si>
  <si>
    <t>שכר עבודה של מחפר הידראולי (באגר) מדגם "קטרפילר" כולל הובלה למקום עבודה והחזרתו</t>
  </si>
  <si>
    <t>01.60.02.0040</t>
  </si>
  <si>
    <t>שכר עבודה של מחפרון אופני (גלגלי) מדגם J.C.B כולל הובלה למקום עבודה והחזרתו. המחיר כולל מפעיל.</t>
  </si>
  <si>
    <t>01.60.02.0050</t>
  </si>
  <si>
    <t>שכר עבודה למנוף באורך 15-20 מ' למשקל עד23-30 טון. המחיר כולל מפעיל, הובלה למקום עבודה והחזרתו</t>
  </si>
  <si>
    <t>01.60.02.0060</t>
  </si>
  <si>
    <t>שכר עבודה למנוף באורך 25-30 מ' למשקל עד 40-42 טון. המחיר כולל מפעיל, הובלה למקום עבודה והחזרתו</t>
  </si>
  <si>
    <t>01.60.02.0070</t>
  </si>
  <si>
    <t>שכר העבודה לפינוי מכולת פסולת לאתר מאושר ע"י משרד לאיכות הסביבה, התשלום כולל אגרה לפי משקל פסולת במכולה. המחיר לפי טון</t>
  </si>
  <si>
    <t>טון</t>
  </si>
  <si>
    <t>01.60.02.0080</t>
  </si>
  <si>
    <t>שכר העבודה של משאבה לשאיבת מי תהום</t>
  </si>
  <si>
    <t>סה"כ לעבודות רג"י של ציוד מכני</t>
  </si>
  <si>
    <t>סה"כ לעבודות רג"י</t>
  </si>
  <si>
    <t>סה"כ לעבודות ביצוע קווי מים</t>
  </si>
  <si>
    <t>02</t>
  </si>
  <si>
    <t>עבודות החזקה רשת מים קיימת ותיקון פיצוצי צנרת מים</t>
  </si>
  <si>
    <t>02.57</t>
  </si>
  <si>
    <t>02.57.01</t>
  </si>
  <si>
    <t>תיקוני פרצים בקווי מים</t>
  </si>
  <si>
    <t>02.57.01.0010</t>
  </si>
  <si>
    <t>סעיפים בפרק זה מתייחסים למסגרת שנתי לעבודות אחזקת רשת מים עירונית ותיקוני פיצוצי צנרת במשך 24 שעות ביממה 365 ימים בשנה בכל ימות השנה לרבות שבתות וחגים, לרבות תיקוני פיצוצי צנרת במגרשים פרטיים על פי הנחיות נציג החברה.</t>
  </si>
  <si>
    <t>02.57.01.0020</t>
  </si>
  <si>
    <t>תיקון פיצוצים בקווי מים</t>
  </si>
  <si>
    <t>02.57.01.0030</t>
  </si>
  <si>
    <t>מחיר סעיפים עבור תיקון פיצוץ כולל: גילוי הקו הקיים במרחק עד 2.5 מטר מכל צד של מקום הפיצוץ, התקנת קו מים עוקף זמני לקו קיים, עבודות שאיבה, חפירה בכלי כבד או בידיים/בזהירות (כדי לא לפגוע בתשתיות אחרות. אם פגע, על הקבלן לתקן על חשבונו ולשביעות רצון בעל התשתית) ו/או חציבה, פתיחת ותיקון כבישים/מדרכה/גינון, כל סוג ריצוף או אספלט או משטח בטון, קילוף שכבות עטיפה של צינור קיים, פירוק אביזרים קיימים והרכבתם מחדש לאחר התיקון, אספקת קטעי צנרת מכל סוג באורך עד 4 מטר, ריתוך צנרת בכל השיטות באורך ובצורה נדרשת עד 4 מטר, התקנת מחבר מסוג "חבק הידראולי" מפלב"ם 304 תוצרת "קראוס" -2 יח' משני צדדים או מופות ריתוך בעבור צינור PE-100 או PEX, הרכבת כל האביזרים הנדרשים, תיקון עטיפה חיצונית ע"י חומר אטימה אפוקסי או בזפת, בדיקות אטימה של מקום הפיצוץ, כיסוי סביב הצינור בחול, כיסוי והידוק תעלה, מילוי חוזר, והחזרת המצב לקדמותו וכל העבודות הדרושות.</t>
  </si>
  <si>
    <t>02.57.01.0040</t>
  </si>
  <si>
    <t>תיקון פיצוץ בקווי מים מכל סוג</t>
  </si>
  <si>
    <t>02.57.01.0050</t>
  </si>
  <si>
    <t>תיקון פיצוץ בצינור מים בקוטר עד "1 כולל</t>
  </si>
  <si>
    <t>02.57.01.0060</t>
  </si>
  <si>
    <t>תיקון פיצוץ בצינור מים בקוטר "2</t>
  </si>
  <si>
    <t>02.57.01.0070</t>
  </si>
  <si>
    <t>תיקון פיצוץ בצינור מים בקוטר "3</t>
  </si>
  <si>
    <t>02.57.01.0080</t>
  </si>
  <si>
    <t>תיקון פיצוץ בצינור מים בקוטר "4</t>
  </si>
  <si>
    <t>02.57.01.0090</t>
  </si>
  <si>
    <t>תיקון פיצוץ בצינור מים בקוטר "6</t>
  </si>
  <si>
    <t>02.57.01.0100</t>
  </si>
  <si>
    <t>תיקון פיצוץ בצינור מים בקוטר "8</t>
  </si>
  <si>
    <t>02.57.01.0110</t>
  </si>
  <si>
    <t>תיקון פיצוץ בצינור מים בקוטר "10</t>
  </si>
  <si>
    <t>02.57.01.0120</t>
  </si>
  <si>
    <t>החלפת ניפלים או בושינג, אום או כל אביזר אחר (כולל תיקון נזילה) בעבור מערכת מדידה אחד מכל סוג</t>
  </si>
  <si>
    <t>02.57.01.0130</t>
  </si>
  <si>
    <t>פריסת תחנות חלוקת מים במצב חירום</t>
  </si>
  <si>
    <t>02.57.01.0140</t>
  </si>
  <si>
    <t>הוצאת ציוד ממחסני התאגיד ופריסת תחנת חלוקת מים בכל מקום בעיר</t>
  </si>
  <si>
    <t>02.57.01.0150</t>
  </si>
  <si>
    <t>פירוק תחנת חלוקה בכל מקום בעיר והחזרת הציוד למחסני התאגיד</t>
  </si>
  <si>
    <t>02.57.01.0160</t>
  </si>
  <si>
    <t>ביצוע גרירת מיכלי מים ע"י משאית/גרר כולל שעות עבודה של נהג ועוזר וכל הוצאות נלוות בעבור המשאית, ביצוע סבבים למילוי מיכלים בתחנות חלוקת מים (המחיר קומפלט לי"ע ל- 8 שעות עבודה)</t>
  </si>
  <si>
    <t>02.57.01.0170</t>
  </si>
  <si>
    <t>חלוקת הודעות עבור סגירת מים מתוכננת לתושבים 48 שעות לפני הסגירה והסרת המודעות בגמר בצוע. (המחיר כולל כמות עד 200 יח' של הודעות)</t>
  </si>
  <si>
    <t>02.57.01.0180</t>
  </si>
  <si>
    <t>ביצוע גרירת ומילוי מיכלי מים בנפח 1 מ"ק ממחסני התאגיד והצבתן באתר והחזרתם למחסני התאגיד בסיום העבודה</t>
  </si>
  <si>
    <t>סה"כ לתיקוני פרצים בקווי מים</t>
  </si>
  <si>
    <t>סה"כ לעבודות החזקה רשת מים קיימת ותיקון פיצוצי צנרת מים</t>
  </si>
  <si>
    <t>03</t>
  </si>
  <si>
    <t>עבודות שיקום כביש לאחר תיקון או ביצוע קווי מים</t>
  </si>
  <si>
    <t>03.51</t>
  </si>
  <si>
    <t>שיקום וסלילת כבישים ורחובות</t>
  </si>
  <si>
    <t>03.51.03</t>
  </si>
  <si>
    <t>מצעים ותשתיות</t>
  </si>
  <si>
    <t>03.51.03.0010</t>
  </si>
  <si>
    <t>השלמת מילוי מצע סוג א' לאחר הנחת צנורות מכל סוג כולל אספקה, פיזור והידוק מבוקר בשכבות</t>
  </si>
  <si>
    <t>סה"כ למצעים ותשתיות</t>
  </si>
  <si>
    <t>03.51.04</t>
  </si>
  <si>
    <t>עבודות אספלט</t>
  </si>
  <si>
    <t>03.51.04.0010</t>
  </si>
  <si>
    <t>למקרה של הריסת פס האטה תוך כדי ביצוע, הקבלן יבנה אותו מחדש בזמן ציפוי אספלט בסוף הפרויקט. החזרת הפס כלול במחירי צפוי אספלט. העבודה כוללת כל הנדרש ע"פ החוק לבניית פס האטה כולל חריצה באספלט, ריסוס שכבה ביטומנית, צביעה, "עיני חתול" וכו'.</t>
  </si>
  <si>
    <t>03.51.04.0020</t>
  </si>
  <si>
    <t>שכבה מקשרת מבטון אספלט ("3/4) בעובי 5 ס"מ לרבות אספקה פיזור והידוק כולל ריסוס אמולסיה יסוד מסוג MS-10 בשיעור 1 ק"ג/מ"ר</t>
  </si>
  <si>
    <t>מ"ר</t>
  </si>
  <si>
    <t>03.51.04.0030</t>
  </si>
  <si>
    <t>שכבת נושאת עליונה מבטון אספלט ("½) בעובי 3 ס"מ לרבות קירצוף אספלט קיימת, אספקה פיזור והידוק, כולל ריסוס אמולסיה מאחה מסוג SS-0 בשיעור 0.25 ק"ג/מ"ר</t>
  </si>
  <si>
    <t>03.51.04.0040</t>
  </si>
  <si>
    <t>תוספת לסעיף 03.51.004.40: לעובי עד 5 ס"מ.
ישולם גם סעיף 03.51.004.40.</t>
  </si>
  <si>
    <t>03.51.04.0050</t>
  </si>
  <si>
    <t>שכבת אספלט מדרכה מבטון אספלט ("½) בעובי 4 ס"מ לרבות אספקה פיזור והידוק כולל ריסוס אמולסיה יסוד מסוג MS-10 בשיעור 1 ק"ג/מ"ר</t>
  </si>
  <si>
    <t>03.51.04.0060</t>
  </si>
  <si>
    <t>קרצוף וריבוד שכבה נושאת עליונה מבטון אספלט בעובי משתנה, לרבות אספקה, פיזור והידוק</t>
  </si>
  <si>
    <t>03.51.04.0070</t>
  </si>
  <si>
    <t>פתיחת ותיקון אספלט בכל רוחב התעלה לאחר הנחת צינור בקוטר עד "4 (110 מ"מ) בכביש מבטון אספלט ("3/4) בעובי "8 כולל ניסור,פירוק וסילוק אספלט קיים, אספקה ומילוי בשכבות מצע סוג א' בעובי 15 ס"מ בכל רוחב הנדרש להשלמת מבנה הכביש, הידוק מבוקר ובדיקות ההידוק במעבדה מוסמכת</t>
  </si>
  <si>
    <t>03.51.04.0080</t>
  </si>
  <si>
    <t>כנ"ל, לאחר הנחת צינור בקוטר "6 עד "10 (160 עד 280 מ"מ)</t>
  </si>
  <si>
    <t>סה"כ לעבודות אספלט</t>
  </si>
  <si>
    <t>03.51.05</t>
  </si>
  <si>
    <t>אבני שפה, גן ותיחום</t>
  </si>
  <si>
    <t>03.51.05.0010</t>
  </si>
  <si>
    <t>סעיפי ריצוף באבנים משלבות כוללים את שכבות החול, תיחוח מצע קיים והשלמת מצע, ביצוע יסוד מבטון</t>
  </si>
  <si>
    <t>03.51.05.0020</t>
  </si>
  <si>
    <t>ריצוף באבנים משתלבות מכל סוג, לאחר פירוק כולל השלמת מצעים ושכבת חול בכביש או במדרכה</t>
  </si>
  <si>
    <t>03.51.05.0030</t>
  </si>
  <si>
    <t>ריצוף באבן בימון לעיוורים 20/20/6 בגוונים עם בליטות</t>
  </si>
  <si>
    <t>03.51.05.0040</t>
  </si>
  <si>
    <t>אבן גן במידות 10/20 ס"מ</t>
  </si>
  <si>
    <t>03.51.05.0050</t>
  </si>
  <si>
    <t>אבן שפה לכביש במידות 17/2</t>
  </si>
  <si>
    <t>03.51.05.0060</t>
  </si>
  <si>
    <t>אבן שפה משופעת מבטון לאי תנועה במידות 23/23 ס"מ</t>
  </si>
  <si>
    <t>03.51.05.0070</t>
  </si>
  <si>
    <t>אבן שפה שטוחה מבטון למעברי חצייה במידות 23/15</t>
  </si>
  <si>
    <t>03.51.05.0080</t>
  </si>
  <si>
    <t>הנחה בלבד של אבני שפה מכל סוג כולל יסוד בטון וסגירת חריץ בין אבן שפה ואספלט (במידה ויש צורך)</t>
  </si>
  <si>
    <t>03.51.05.0090</t>
  </si>
  <si>
    <t>אספקה והנחת ריצוף באבנים משתלבות מכל סוג ובכל גוון הנדרש. העבודה כוללת: עבודות הכנה ופירוק, עבודות עפר רדודות, השלמת מצעים, שכבת חול נקי ופינוי פסולת לאתר מורשה. הערה: ביצוע סעיף זה יבוצע רק לפי הוראה בכתב מהמפקח באתר ויירשם ביומן העבודה עם חתימת המפקח כתנאי לקבלת תשלום עבורו.</t>
  </si>
  <si>
    <t>סה"כ לאבני שפה, גן ותיחום</t>
  </si>
  <si>
    <t>03.51.06</t>
  </si>
  <si>
    <t>צביעה</t>
  </si>
  <si>
    <t>03.51.06.0010</t>
  </si>
  <si>
    <t>צביעת אבני שפה</t>
  </si>
  <si>
    <t>03.51.06.0020</t>
  </si>
  <si>
    <t>צביעת חץ בודד</t>
  </si>
  <si>
    <t>03.51.06.0030</t>
  </si>
  <si>
    <t>צביעת חץ כפול</t>
  </si>
  <si>
    <t>03.51.06.0040</t>
  </si>
  <si>
    <t>צביעת קווי עצירה ברוחב 50 ס"מ</t>
  </si>
  <si>
    <t>03.51.06.0050</t>
  </si>
  <si>
    <t>צביעת מעברי חצייה (קווים ברוחב 50 ס"מ)</t>
  </si>
  <si>
    <t>03.51.06.0060</t>
  </si>
  <si>
    <t>צביעת קווים ברוחב 12 ס"מ - מדידה לפי צביעה נטו</t>
  </si>
  <si>
    <t>03.51.06.0070</t>
  </si>
  <si>
    <t>כנ"ל, אך ברוחב 30 ס"מ</t>
  </si>
  <si>
    <t>03.51.06.0080</t>
  </si>
  <si>
    <t>מחיקת קווי צבע ברוחב עד 15 ס"מ בצבע שחור, לפי מטר</t>
  </si>
  <si>
    <t>סה"כ לצביעה</t>
  </si>
  <si>
    <t>03.51.07</t>
  </si>
  <si>
    <t>עבודות שונות</t>
  </si>
  <si>
    <t>03.51.07.0010</t>
  </si>
  <si>
    <t>תוספת מחיר בעבור ביצוע העבודות בשעות ערב ולילה כ-קומפלט בהתאם לאישור היתר חפירה של עיריית ראש העין. המחיר כולל כל שעות המוגדרות ע"י העירייה/המשטרה, כל הפעילות הקשורה להיתארגנות לעבודה בלילה (אספקת תאורה וכל דבר אחר)</t>
  </si>
  <si>
    <t>03.51.07.0020</t>
  </si>
  <si>
    <t>כריתת ועקירת עצים שלמים בכל הגבהים, לרבות גיזום, מילוי הבור ופינוי לאתר מורשה.</t>
  </si>
  <si>
    <t>03.51.07.0030</t>
  </si>
  <si>
    <t>פירוק והתקנה מחדש של גדר רשת או גדר תיל בגובה עד 2 מטר</t>
  </si>
  <si>
    <t>03.51.07.0040</t>
  </si>
  <si>
    <t>בנית קיר גדר עם ציפוי אבן בעובי כולל עד 35 ס"מ לרבות פירוק והחזרת המצב לקדמותו כולל יציקת קיר גדר מבטון ב-30 לרבות יסוד וציפוי אבן מתאים לציפוי קיים</t>
  </si>
  <si>
    <t>03.51.07.0050</t>
  </si>
  <si>
    <t>ביטול שוחה קיימת כולל עבודות עפר, פירוק השוחה, פינוי פסולת לאתר מורשה ומילוי הבור בחומר CLSM</t>
  </si>
  <si>
    <t>03.51.07.0060</t>
  </si>
  <si>
    <t>איתור שוחות קיימות כולל פתיחת אספלט/ריצוף והגבהת מכסה לרום אספלט/פני שטח.</t>
  </si>
  <si>
    <t>03.51.07.0070</t>
  </si>
  <si>
    <t>ניקיון תא בקרה עד לחשיפת כתפיים של המגוף, הכנסת חצץ בתחתית התא ופינוי פסולת</t>
  </si>
  <si>
    <t>03.51.07.0080</t>
  </si>
  <si>
    <t>ניקיון חצר מגופים ומקטיני לחץ, הניקיון בתוך החצר ומסביב לחצר, כולל פינוי פסולת</t>
  </si>
  <si>
    <t>03.51.07.0090</t>
  </si>
  <si>
    <t>הגבהת או הנמכת ת.ב. קיים בכל קוטר ע"י חוליה ל-פני השטח או כל גובה דרוש, כולל אספקה הובלה והתקנת חוליות ו/או פירוק ופינוי חוליות לאתר מורשה במקרה של הנמכה.</t>
  </si>
  <si>
    <t>ס"מ</t>
  </si>
  <si>
    <t>03.51.07.0100</t>
  </si>
  <si>
    <t>החלפת תקרה שבורה בכל קוטר בתא ביקורת קיים. התקרה יעמוד בעומס על פי המפרט הכללי. כנ"ל לגבי קוטר הפתח. הסעיף כולל אספקה והובלת התקרה ופינוי התקרה השבורה לאתר מורשה. הסעיף כולל התאמת/החלפת מכסה בכל קוטר לרום פני השטח.</t>
  </si>
  <si>
    <t>03.51.07.0110</t>
  </si>
  <si>
    <t>שיפוץ קירות פנים לתאי ביקורת קיימים. הסעיף ישולם לפי מ"ר. מידת גובה לחישוב יהיה מתחתית התקרה ועד לגובה מצע או תחתית השוחה לפי העניין</t>
  </si>
  <si>
    <t>סה"כ לעבודות שונות</t>
  </si>
  <si>
    <t>03.51.08</t>
  </si>
  <si>
    <t>תורנות שבת/חג/דרישה מיוחדת</t>
  </si>
  <si>
    <t>03.51.08.0010</t>
  </si>
  <si>
    <t>במהלך תקופת ההסכם, יעמיד הקבלן לטובת התאגיד תורן זמין בכל שעות היממה, אשר ימצא בשטח העיר או במרחק שלא יעלה על 8 ק"מ מראש העין. התורן יהיה זמין לקבלת הודעות מהמוקד העירוני ו/או כל מקור אחר. באחראיות התורן יהיה לאתר את מיקום וסוג התקלה ברשת המים או הביוב ברחובי העיר ותקלות בקו מאסף ראשי אריאל-שפד"ן שבאחראיות התאגיד, ולתת מענה מהיר ככל הניתן, כולל הזמנת צוותי קבלני שבר/תחזוקה או רכב שטיפה לפתיחת הסתימות ברשת הביוב.</t>
  </si>
  <si>
    <t>03.51.08.0020</t>
  </si>
  <si>
    <t>כנ"ל, תורנות שבת וחג, תתחיל שעתיים לפני כניסת השבת/חג ותסתיים שעתיים אחרי צאת השבת/חג.</t>
  </si>
  <si>
    <t>03.51.08.0030</t>
  </si>
  <si>
    <t>כנ"ל תורנות בשעות היום משעה 08:00 עד שעה 16:00 לפי דרישה</t>
  </si>
  <si>
    <t>03.51.08.0040</t>
  </si>
  <si>
    <t>כנ"ל תורנות בשעות הלילה משעה 16:00 ועד שעה 08:00 לפי דרישה</t>
  </si>
  <si>
    <t>סה"כ לתורנות שבת/חג/דרישה מיוחדת</t>
  </si>
  <si>
    <t>סה"כ לשיקום וסלילת כבישים ורחובות</t>
  </si>
  <si>
    <t>סה"כ לעבודות שיקום כביש לאחר תיקון או ביצוע קווי מים</t>
  </si>
  <si>
    <t>04</t>
  </si>
  <si>
    <t>פיצויים מוסכמים</t>
  </si>
  <si>
    <t>04.65</t>
  </si>
  <si>
    <t>04.65.0010</t>
  </si>
  <si>
    <t>ההנחה למכרז שייתן המציע, לא ישפיע על פיצויים המוסכמים המפורטים בפרק 04.65.01</t>
  </si>
  <si>
    <t>04.65.01</t>
  </si>
  <si>
    <t>תשלומים וניכויים</t>
  </si>
  <si>
    <t>04.65.01.0010</t>
  </si>
  <si>
    <t>עמידה בלוחות הזמנים לתיקון צנרת מים</t>
  </si>
  <si>
    <t>04.65.01.0020</t>
  </si>
  <si>
    <t>1.הקבלן מתחייב להתחיל בביצוע הטיפול בפיצוץ לא יאוחר מ-90 דקות מרגע קבלת הודעה על הפיצוץ.2.הקבלן מתחייב לבצע את העבודות תיקון פרץ (פיצוץ) בהתאם לזמני הטיפול המפורט בסעיפים 30-100:3.מובהר כי זמני הטיפול המצוינים בטבלה אינם כוללים מקרים מיוחדים בהם קיימת מניעה להגיע לפיצוץ כתוצאה מהצבת מתקן הנדסי על קו המים כגון : ביתני שמירה, תחנות אוטובוס. במקרים מעין אלו המפקח ינחה אופן טיפול ויוגדרו לוחות זמנים בתיאום בין המפקח והקבלן.4.כן מובהר כי במקרים בהם מבוצע תיקון בצינור אסבסט-צימנט תינתן תוספת זמן של 30 דקות לזמן התיקון הנדרש, לכל קוטר, בהתאמה.5.התאגיד יהא רשאי לנכות מן התמורה המגיעה לקבלן ו/או לחלט מערבות הביצוע שהופקדה בידי התאגיד, פיצוי מוסכם בגובה של 200 ₪ עבור כל 30 דקות איחור ממועד תחילת הטיפול בפיצוץ.6.את הפיצויים המוסכמים הקבועים בסעיפים 30-100 ינכה התאגיד מן התמורה המגיעה לקבלן ו/או באמצעות חילוט ערבות הביצוע שהופקדה בידי התאגיד – לפי בחירתו.</t>
  </si>
  <si>
    <t>04.65.01.0030</t>
  </si>
  <si>
    <t>זמן תיקון נדרש מרגע קבלת ההודעה ועד לחידוש זרימת מים לצינור בקוטר עד "2: 3 שעות. פיצוי על איחור של כל 30 דק' בעיכוב של עד שעתיים 50 ש"ח.</t>
  </si>
  <si>
    <t>04.65.01.0040</t>
  </si>
  <si>
    <t>כנ"ל פיצוי על איחור של כל 30 דק' בעיכוב של יותר משעתיים 75 ש"ח.</t>
  </si>
  <si>
    <t>04.65.01.0050</t>
  </si>
  <si>
    <t>זמן תיקון נדרש מרגע קבלת ההודעה ועד לחידוש זרימת מים לצינור בקוטר "3 עד "6: 4 שעות. פיצוי על איחור של כל 30 דק' בעיכוב של עד שעתיים 100 ש"ח.</t>
  </si>
  <si>
    <t>04.65.01.0060</t>
  </si>
  <si>
    <t>כנ"ל פיצוי על איחור של כל 30 דק' בעיכוב של יותר משעתיים 150 ש"ח.</t>
  </si>
  <si>
    <t>04.65.01.0070</t>
  </si>
  <si>
    <t>זמן תיקון נדרש מרגע קבלת ההודעה ועד לחידוש זרימת מים לצינור בקוטר "8 עד "12: 4.5 שעות. פיצוי על איחור של כל 30 דק' בעיכוב של עד שעתיים 200 ש"ח.</t>
  </si>
  <si>
    <t>04.65.01.0080</t>
  </si>
  <si>
    <t>כנ"ל פיצוי על איחור של כל 30 דק' בעיכוב של יותר משעתיים 300 ש"ח.</t>
  </si>
  <si>
    <t>04.65.01.0090</t>
  </si>
  <si>
    <t>זמן תיקון נדרש מרגע קבלת ההודעה ועד לחידוש זרימת מים לצינור בקוטר "14 עד "20: 5 שעות. פיצוי על איחור של כל 30 דק' בעיכוב של עד שעתיים 400 ש"ח.</t>
  </si>
  <si>
    <t>04.65.01.0100</t>
  </si>
  <si>
    <t>כנ"ל פיצוי על איחור של כל 30 דק' בעיכוב של יותר משעתיים 600 ש"ח.</t>
  </si>
  <si>
    <t>04.65.01.0110</t>
  </si>
  <si>
    <t>מערך הבטיחות</t>
  </si>
  <si>
    <t>04.65.01.0120</t>
  </si>
  <si>
    <t>נושא נבדק: טיפול בדוחות ממונה בטיחות.דרגת חומרה: לא תקין</t>
  </si>
  <si>
    <t>04.65.01.0130</t>
  </si>
  <si>
    <t>נושא נבדק: ביצוע הדרכת בטיחות כללית לעובדים ע"י בעל הסמכה מתאימה. עותק מפנקס ההדרכה.דרגת חומרה: לא תקין</t>
  </si>
  <si>
    <t>04.65.01.0140</t>
  </si>
  <si>
    <t>אי שימוש בציוד מגן אישי</t>
  </si>
  <si>
    <t>04.65.01.0150</t>
  </si>
  <si>
    <t>נושא נבדק: כובע מגןדרגת חומרה: לא תקין</t>
  </si>
  <si>
    <t>04.65.01.0160</t>
  </si>
  <si>
    <t>נושא נבדק: אפודים תקניים ותקיניםדרגת חומרה: לא תקין</t>
  </si>
  <si>
    <t>04.65.01.0170</t>
  </si>
  <si>
    <t>נושא נבדק: נעלי בטיחותדרגת חומרה: לא תקין</t>
  </si>
  <si>
    <t>04.65.01.0180</t>
  </si>
  <si>
    <t>נושא נבדק: מגני אזנייםדרגת חומרה: לא תקין</t>
  </si>
  <si>
    <t>04.65.01.0190</t>
  </si>
  <si>
    <t>נושא נבדק: מגן פנים / מסכת ריתוך / סינרי / שרוולי ריתוך / חיתוךדרגת חומרה: לא תקין</t>
  </si>
  <si>
    <t>סה"כ לתשלומים וניכויים</t>
  </si>
  <si>
    <t>סה"כ לפיצויים מוסכמים</t>
  </si>
  <si>
    <t>סה"כ לאחזקת רשת מים וביצוע קווי מים-כתב כמויות</t>
  </si>
  <si>
    <t>00 - הערות כלליות</t>
  </si>
  <si>
    <t>01 - עבודות ביצוע קווי מים</t>
  </si>
  <si>
    <t>02 - עבודות החזקה רשת מים קיימת ותיקון פיצוצי צנרת מים</t>
  </si>
  <si>
    <t>03 - עבודות שיקום כביש לאחר תיקון או ביצוע קווי מים</t>
  </si>
  <si>
    <t>04 - פיצויים מוסכמים</t>
  </si>
  <si>
    <t>סה"כ עלות</t>
  </si>
  <si>
    <t>מע"מ בשיעור 18%</t>
  </si>
  <si>
    <t>סה"כ הנחה/תוספת</t>
  </si>
  <si>
    <t>סה"כ לאחר הנחה/תוספת</t>
  </si>
  <si>
    <t>סה"כ עלות כולל מע"מ</t>
  </si>
  <si>
    <t>לא לסיכום/הנחה/תוספת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</si>
</sst>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Calibri"/>
    </font>
    <font>
      <sz val="12"/>
      <color rgb="FF0000FF"/>
      <name val="Calibri"/>
      <family val="2"/>
    </font>
    <font>
      <b/>
      <sz val="11"/>
      <name val="Calibri"/>
      <family val="2"/>
    </font>
    <font>
      <b/>
      <sz val="16"/>
      <color rgb="FF0000FF"/>
      <name val="Calibri"/>
      <family val="2"/>
    </font>
    <font>
      <sz val="11"/>
      <name val="Calibri"/>
      <family val="2"/>
    </font>
  </fonts>
  <fills count="4">
    <fill>
      <patternFill patternType="none"/>
    </fill>
    <fill>
      <patternFill patternType="gray125"/>
    </fill>
    <fill>
      <patternFill patternType="solid">
        <fgColor rgb="FFC8C8C8"/>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
      <left style="thin">
        <color auto="1"/>
      </left>
      <right/>
      <top/>
      <bottom/>
      <diagonal/>
    </border>
  </borders>
  <cellStyleXfs count="2">
    <xf numFmtId="0" fontId="0" fillId="0" borderId="0"/>
    <xf numFmtId="9" fontId="4" fillId="0" borderId="0" applyFont="0" applyFill="0" applyBorder="0" applyAlignment="0" applyProtection="0"/>
  </cellStyleXfs>
  <cellXfs count="45">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2" borderId="3" xfId="0" applyFill="1" applyBorder="1" applyAlignment="1">
      <alignment horizontal="right"/>
    </xf>
    <xf numFmtId="0" fontId="0" fillId="0" borderId="1" xfId="0" applyBorder="1" applyAlignment="1">
      <alignment shrinkToFit="1"/>
    </xf>
    <xf numFmtId="0" fontId="0" fillId="0" borderId="2" xfId="0" applyBorder="1" applyAlignment="1">
      <alignment shrinkToFit="1"/>
    </xf>
    <xf numFmtId="0" fontId="0" fillId="2" borderId="3" xfId="0" applyFill="1" applyBorder="1" applyAlignment="1">
      <alignment horizontal="right" shrinkToFit="1"/>
    </xf>
    <xf numFmtId="0" fontId="1" fillId="0" borderId="2" xfId="0" applyFont="1" applyBorder="1" applyAlignment="1">
      <alignment shrinkToFit="1"/>
    </xf>
    <xf numFmtId="0" fontId="0" fillId="0" borderId="4" xfId="0" applyBorder="1" applyAlignment="1">
      <alignment shrinkToFi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2" borderId="3" xfId="0" applyFill="1" applyBorder="1" applyAlignment="1">
      <alignment horizontal="left"/>
    </xf>
    <xf numFmtId="49" fontId="1" fillId="0" borderId="2" xfId="0" applyNumberFormat="1" applyFont="1" applyBorder="1" applyAlignment="1">
      <alignment horizontal="left"/>
    </xf>
    <xf numFmtId="49" fontId="0" fillId="0" borderId="2" xfId="0" applyNumberFormat="1" applyBorder="1" applyAlignment="1">
      <alignment horizontal="left"/>
    </xf>
    <xf numFmtId="49" fontId="2" fillId="0" borderId="2" xfId="0" applyNumberFormat="1" applyFont="1" applyBorder="1" applyAlignment="1">
      <alignment horizontal="left"/>
    </xf>
    <xf numFmtId="49" fontId="2" fillId="0" borderId="4" xfId="0" applyNumberFormat="1" applyFont="1"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4" fontId="0" fillId="0" borderId="2" xfId="0" applyNumberFormat="1" applyBorder="1" applyAlignment="1">
      <alignment horizontal="right"/>
    </xf>
    <xf numFmtId="4" fontId="1" fillId="0" borderId="2" xfId="0" applyNumberFormat="1" applyFont="1" applyBorder="1" applyAlignment="1">
      <alignment horizontal="right"/>
    </xf>
    <xf numFmtId="4" fontId="0" fillId="0" borderId="4" xfId="0" applyNumberFormat="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1" fillId="0" borderId="2" xfId="0" applyFont="1" applyBorder="1" applyAlignment="1">
      <alignment horizontal="right"/>
    </xf>
    <xf numFmtId="0" fontId="0" fillId="0" borderId="4" xfId="0" applyBorder="1" applyAlignment="1">
      <alignment horizontal="right"/>
    </xf>
    <xf numFmtId="4" fontId="2" fillId="0" borderId="2" xfId="0" applyNumberFormat="1" applyFont="1" applyBorder="1" applyAlignment="1">
      <alignment horizontal="right"/>
    </xf>
    <xf numFmtId="4" fontId="2" fillId="0" borderId="4" xfId="0" applyNumberFormat="1" applyFont="1" applyBorder="1" applyAlignment="1">
      <alignment horizontal="right"/>
    </xf>
    <xf numFmtId="0" fontId="3" fillId="0" borderId="1" xfId="0" applyFont="1" applyBorder="1" applyAlignment="1">
      <alignment horizontal="right" wrapText="1"/>
    </xf>
    <xf numFmtId="0" fontId="0" fillId="0" borderId="2" xfId="0" applyBorder="1" applyAlignment="1">
      <alignment wrapText="1"/>
    </xf>
    <xf numFmtId="0" fontId="0" fillId="2" borderId="3" xfId="0" applyFill="1" applyBorder="1" applyAlignment="1">
      <alignment horizontal="right" wrapText="1"/>
    </xf>
    <xf numFmtId="0" fontId="1" fillId="0" borderId="2" xfId="0" applyFont="1" applyBorder="1" applyAlignment="1">
      <alignment wrapText="1"/>
    </xf>
    <xf numFmtId="0" fontId="2" fillId="0" borderId="2" xfId="0" applyFont="1" applyBorder="1" applyAlignment="1">
      <alignment wrapText="1"/>
    </xf>
    <xf numFmtId="0" fontId="2" fillId="0" borderId="4" xfId="0" applyFont="1" applyBorder="1" applyAlignment="1">
      <alignment wrapText="1"/>
    </xf>
    <xf numFmtId="0" fontId="0" fillId="0" borderId="0" xfId="0" applyAlignment="1">
      <alignment wrapText="1"/>
    </xf>
    <xf numFmtId="0" fontId="0" fillId="0" borderId="2" xfId="0" applyBorder="1" applyAlignment="1">
      <alignment horizontal="left" wrapText="1"/>
    </xf>
    <xf numFmtId="0" fontId="0" fillId="0" borderId="5" xfId="0" applyBorder="1" applyAlignment="1">
      <alignment horizontal="right"/>
    </xf>
    <xf numFmtId="0" fontId="0" fillId="0" borderId="2" xfId="0" applyBorder="1" applyAlignment="1" applyProtection="1">
      <alignment horizontal="right"/>
      <protection locked="0"/>
    </xf>
    <xf numFmtId="0" fontId="4" fillId="0" borderId="2" xfId="0" applyFont="1" applyBorder="1" applyAlignment="1">
      <alignment horizontal="right"/>
    </xf>
    <xf numFmtId="0" fontId="4" fillId="3" borderId="2" xfId="0" applyFont="1" applyFill="1" applyBorder="1" applyAlignment="1" applyProtection="1">
      <alignment horizontal="right"/>
      <protection locked="0"/>
    </xf>
    <xf numFmtId="0" fontId="0" fillId="3" borderId="2" xfId="0" applyFill="1" applyBorder="1" applyAlignment="1" applyProtection="1">
      <alignment horizontal="right"/>
      <protection locked="0"/>
    </xf>
    <xf numFmtId="0" fontId="0" fillId="3" borderId="2" xfId="0" applyFill="1" applyBorder="1" applyAlignment="1">
      <alignment horizontal="right"/>
    </xf>
    <xf numFmtId="9" fontId="2" fillId="3" borderId="2" xfId="1" applyFont="1" applyFill="1" applyBorder="1" applyAlignment="1" applyProtection="1">
      <alignment horizontal="right"/>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43"/>
  <sheetViews>
    <sheetView rightToLeft="1" tabSelected="1" workbookViewId="0">
      <selection activeCell="E334" sqref="E334"/>
    </sheetView>
  </sheetViews>
  <sheetFormatPr defaultRowHeight="15" x14ac:dyDescent="0.25"/>
  <cols>
    <col min="1" max="1" width="13.140625" style="10" customWidth="1"/>
    <col min="2" max="2" width="70" style="36" customWidth="1"/>
    <col min="3" max="3" width="9.140625" style="3" customWidth="1"/>
    <col min="4" max="4" width="9.140625" style="19" customWidth="1"/>
    <col min="5" max="5" width="17" style="1" customWidth="1"/>
    <col min="6" max="6" width="17" style="19" customWidth="1"/>
  </cols>
  <sheetData>
    <row r="2" spans="1:6" ht="21" x14ac:dyDescent="0.35">
      <c r="A2" s="11"/>
      <c r="B2" s="30" t="s">
        <v>0</v>
      </c>
      <c r="C2" s="5"/>
      <c r="D2" s="20"/>
      <c r="E2" s="24"/>
      <c r="F2" s="20"/>
    </row>
    <row r="3" spans="1:6" x14ac:dyDescent="0.25">
      <c r="A3" s="12"/>
      <c r="B3" s="31"/>
      <c r="C3" s="6"/>
      <c r="D3" s="21"/>
      <c r="E3" s="25"/>
      <c r="F3" s="21"/>
    </row>
    <row r="4" spans="1:6" ht="15.75" thickBot="1" x14ac:dyDescent="0.3">
      <c r="A4" s="12"/>
      <c r="B4" s="31"/>
      <c r="C4" s="6"/>
      <c r="D4" s="21"/>
      <c r="E4" s="25"/>
      <c r="F4" s="21"/>
    </row>
    <row r="5" spans="1:6" ht="16.5" thickTop="1" thickBot="1" x14ac:dyDescent="0.3">
      <c r="A5" s="13" t="s">
        <v>1</v>
      </c>
      <c r="B5" s="32" t="s">
        <v>2</v>
      </c>
      <c r="C5" s="7" t="s">
        <v>3</v>
      </c>
      <c r="D5" s="18" t="s">
        <v>4</v>
      </c>
      <c r="E5" s="4" t="s">
        <v>5</v>
      </c>
      <c r="F5" s="18" t="s">
        <v>6</v>
      </c>
    </row>
    <row r="6" spans="1:6" ht="15.75" thickTop="1" x14ac:dyDescent="0.25">
      <c r="A6" s="12"/>
      <c r="B6" s="31"/>
      <c r="C6" s="6"/>
      <c r="D6" s="21"/>
      <c r="E6" s="25"/>
      <c r="F6" s="21"/>
    </row>
    <row r="7" spans="1:6" s="2" customFormat="1" ht="15.75" x14ac:dyDescent="0.25">
      <c r="A7" s="14" t="s">
        <v>7</v>
      </c>
      <c r="B7" s="33" t="s">
        <v>8</v>
      </c>
      <c r="C7" s="8" t="s">
        <v>9</v>
      </c>
      <c r="D7" s="22" t="s">
        <v>9</v>
      </c>
      <c r="E7" s="26"/>
      <c r="F7" s="22" t="s">
        <v>9</v>
      </c>
    </row>
    <row r="8" spans="1:6" ht="135" x14ac:dyDescent="0.25">
      <c r="A8" s="15" t="s">
        <v>10</v>
      </c>
      <c r="B8" s="31" t="s">
        <v>11</v>
      </c>
      <c r="C8" s="6"/>
      <c r="D8" s="21"/>
      <c r="E8" s="25"/>
      <c r="F8" s="21"/>
    </row>
    <row r="9" spans="1:6" ht="30" x14ac:dyDescent="0.25">
      <c r="A9" s="15" t="s">
        <v>12</v>
      </c>
      <c r="B9" s="31" t="s">
        <v>13</v>
      </c>
      <c r="C9" s="6"/>
      <c r="D9" s="21"/>
      <c r="E9" s="25"/>
      <c r="F9" s="21"/>
    </row>
    <row r="10" spans="1:6" ht="90" x14ac:dyDescent="0.25">
      <c r="A10" s="15" t="s">
        <v>14</v>
      </c>
      <c r="B10" s="31" t="s">
        <v>15</v>
      </c>
      <c r="C10" s="6"/>
      <c r="D10" s="21"/>
      <c r="E10" s="25"/>
      <c r="F10" s="21"/>
    </row>
    <row r="11" spans="1:6" x14ac:dyDescent="0.25">
      <c r="A11" s="15" t="s">
        <v>16</v>
      </c>
      <c r="B11" s="31" t="s">
        <v>17</v>
      </c>
      <c r="C11" s="6"/>
      <c r="D11" s="21"/>
      <c r="E11" s="25"/>
      <c r="F11" s="21"/>
    </row>
    <row r="12" spans="1:6" x14ac:dyDescent="0.25">
      <c r="A12" s="15" t="s">
        <v>18</v>
      </c>
      <c r="B12" s="31" t="s">
        <v>19</v>
      </c>
      <c r="C12" s="6"/>
      <c r="D12" s="21"/>
      <c r="E12" s="25"/>
      <c r="F12" s="21"/>
    </row>
    <row r="13" spans="1:6" x14ac:dyDescent="0.25">
      <c r="A13" s="16" t="s">
        <v>9</v>
      </c>
      <c r="B13" s="34" t="s">
        <v>20</v>
      </c>
      <c r="C13" s="6"/>
      <c r="D13" s="21"/>
      <c r="E13" s="25"/>
      <c r="F13" s="28"/>
    </row>
    <row r="14" spans="1:6" x14ac:dyDescent="0.25">
      <c r="A14" s="12"/>
      <c r="B14" s="31"/>
      <c r="C14" s="6"/>
      <c r="D14" s="21"/>
      <c r="E14" s="25"/>
      <c r="F14" s="21"/>
    </row>
    <row r="15" spans="1:6" s="2" customFormat="1" ht="15.75" x14ac:dyDescent="0.25">
      <c r="A15" s="14" t="s">
        <v>21</v>
      </c>
      <c r="B15" s="33" t="s">
        <v>22</v>
      </c>
      <c r="C15" s="8" t="s">
        <v>9</v>
      </c>
      <c r="D15" s="22" t="s">
        <v>9</v>
      </c>
      <c r="E15" s="26"/>
      <c r="F15" s="22" t="s">
        <v>9</v>
      </c>
    </row>
    <row r="16" spans="1:6" s="2" customFormat="1" ht="15.75" x14ac:dyDescent="0.25">
      <c r="A16" s="14" t="s">
        <v>23</v>
      </c>
      <c r="B16" s="33" t="s">
        <v>24</v>
      </c>
      <c r="C16" s="8" t="s">
        <v>9</v>
      </c>
      <c r="D16" s="22" t="s">
        <v>9</v>
      </c>
      <c r="E16" s="26"/>
      <c r="F16" s="22" t="s">
        <v>9</v>
      </c>
    </row>
    <row r="17" spans="1:6" s="2" customFormat="1" ht="15.75" x14ac:dyDescent="0.25">
      <c r="A17" s="14" t="s">
        <v>25</v>
      </c>
      <c r="B17" s="33" t="s">
        <v>26</v>
      </c>
      <c r="C17" s="8" t="s">
        <v>9</v>
      </c>
      <c r="D17" s="22" t="s">
        <v>9</v>
      </c>
      <c r="E17" s="26"/>
      <c r="F17" s="22" t="s">
        <v>9</v>
      </c>
    </row>
    <row r="18" spans="1:6" x14ac:dyDescent="0.25">
      <c r="A18" s="15" t="s">
        <v>27</v>
      </c>
      <c r="B18" s="31" t="s">
        <v>28</v>
      </c>
      <c r="C18" s="6"/>
      <c r="D18" s="21"/>
      <c r="E18" s="25"/>
      <c r="F18" s="21"/>
    </row>
    <row r="19" spans="1:6" ht="45" x14ac:dyDescent="0.25">
      <c r="A19" s="15" t="s">
        <v>29</v>
      </c>
      <c r="B19" s="31" t="s">
        <v>30</v>
      </c>
      <c r="C19" s="6" t="s">
        <v>31</v>
      </c>
      <c r="D19" s="21">
        <v>1</v>
      </c>
      <c r="E19" s="41"/>
      <c r="F19" s="21">
        <f>D19*E19</f>
        <v>0</v>
      </c>
    </row>
    <row r="20" spans="1:6" x14ac:dyDescent="0.25">
      <c r="A20" s="15" t="s">
        <v>32</v>
      </c>
      <c r="B20" s="31" t="s">
        <v>33</v>
      </c>
      <c r="C20" s="6" t="s">
        <v>31</v>
      </c>
      <c r="D20" s="21">
        <v>1</v>
      </c>
      <c r="E20" s="42"/>
      <c r="F20" s="21">
        <f t="shared" ref="F20:F73" si="0">D20*E20</f>
        <v>0</v>
      </c>
    </row>
    <row r="21" spans="1:6" x14ac:dyDescent="0.25">
      <c r="A21" s="15" t="s">
        <v>34</v>
      </c>
      <c r="B21" s="31" t="s">
        <v>35</v>
      </c>
      <c r="C21" s="6" t="s">
        <v>31</v>
      </c>
      <c r="D21" s="21">
        <v>1</v>
      </c>
      <c r="E21" s="42"/>
      <c r="F21" s="21">
        <f t="shared" si="0"/>
        <v>0</v>
      </c>
    </row>
    <row r="22" spans="1:6" x14ac:dyDescent="0.25">
      <c r="A22" s="15" t="s">
        <v>36</v>
      </c>
      <c r="B22" s="31" t="s">
        <v>37</v>
      </c>
      <c r="C22" s="6" t="s">
        <v>31</v>
      </c>
      <c r="D22" s="21">
        <v>1</v>
      </c>
      <c r="E22" s="42"/>
      <c r="F22" s="21">
        <f t="shared" si="0"/>
        <v>0</v>
      </c>
    </row>
    <row r="23" spans="1:6" x14ac:dyDescent="0.25">
      <c r="A23" s="15" t="s">
        <v>38</v>
      </c>
      <c r="B23" s="31" t="s">
        <v>39</v>
      </c>
      <c r="C23" s="6" t="s">
        <v>31</v>
      </c>
      <c r="D23" s="21">
        <v>1</v>
      </c>
      <c r="E23" s="42"/>
      <c r="F23" s="21">
        <f t="shared" si="0"/>
        <v>0</v>
      </c>
    </row>
    <row r="24" spans="1:6" x14ac:dyDescent="0.25">
      <c r="A24" s="15" t="s">
        <v>40</v>
      </c>
      <c r="B24" s="31" t="s">
        <v>41</v>
      </c>
      <c r="C24" s="6" t="s">
        <v>31</v>
      </c>
      <c r="D24" s="21">
        <v>1</v>
      </c>
      <c r="E24" s="42"/>
      <c r="F24" s="21">
        <f t="shared" si="0"/>
        <v>0</v>
      </c>
    </row>
    <row r="25" spans="1:6" x14ac:dyDescent="0.25">
      <c r="A25" s="15" t="s">
        <v>42</v>
      </c>
      <c r="B25" s="31" t="s">
        <v>43</v>
      </c>
      <c r="C25" s="6"/>
      <c r="D25" s="21"/>
      <c r="E25" s="25"/>
      <c r="F25" s="21"/>
    </row>
    <row r="26" spans="1:6" ht="45" x14ac:dyDescent="0.25">
      <c r="A26" s="15" t="s">
        <v>44</v>
      </c>
      <c r="B26" s="31" t="s">
        <v>45</v>
      </c>
      <c r="C26" s="6" t="s">
        <v>31</v>
      </c>
      <c r="D26" s="21">
        <v>1</v>
      </c>
      <c r="E26" s="42"/>
      <c r="F26" s="21">
        <f t="shared" si="0"/>
        <v>0</v>
      </c>
    </row>
    <row r="27" spans="1:6" x14ac:dyDescent="0.25">
      <c r="A27" s="15" t="s">
        <v>46</v>
      </c>
      <c r="B27" s="31" t="s">
        <v>47</v>
      </c>
      <c r="C27" s="6" t="s">
        <v>31</v>
      </c>
      <c r="D27" s="21">
        <v>1</v>
      </c>
      <c r="E27" s="42"/>
      <c r="F27" s="21">
        <f t="shared" si="0"/>
        <v>0</v>
      </c>
    </row>
    <row r="28" spans="1:6" x14ac:dyDescent="0.25">
      <c r="A28" s="15" t="s">
        <v>48</v>
      </c>
      <c r="B28" s="31" t="s">
        <v>49</v>
      </c>
      <c r="C28" s="6" t="s">
        <v>31</v>
      </c>
      <c r="D28" s="21">
        <v>1</v>
      </c>
      <c r="E28" s="42"/>
      <c r="F28" s="21">
        <f t="shared" si="0"/>
        <v>0</v>
      </c>
    </row>
    <row r="29" spans="1:6" x14ac:dyDescent="0.25">
      <c r="A29" s="15" t="s">
        <v>50</v>
      </c>
      <c r="B29" s="31" t="s">
        <v>51</v>
      </c>
      <c r="C29" s="6" t="s">
        <v>31</v>
      </c>
      <c r="D29" s="21">
        <v>1</v>
      </c>
      <c r="E29" s="42"/>
      <c r="F29" s="21">
        <f t="shared" si="0"/>
        <v>0</v>
      </c>
    </row>
    <row r="30" spans="1:6" x14ac:dyDescent="0.25">
      <c r="A30" s="15" t="s">
        <v>52</v>
      </c>
      <c r="B30" s="31" t="s">
        <v>53</v>
      </c>
      <c r="C30" s="6" t="s">
        <v>31</v>
      </c>
      <c r="D30" s="21">
        <v>1</v>
      </c>
      <c r="E30" s="42"/>
      <c r="F30" s="21">
        <f t="shared" si="0"/>
        <v>0</v>
      </c>
    </row>
    <row r="31" spans="1:6" ht="30" x14ac:dyDescent="0.25">
      <c r="A31" s="15" t="s">
        <v>54</v>
      </c>
      <c r="B31" s="31" t="s">
        <v>55</v>
      </c>
      <c r="C31" s="6"/>
      <c r="D31" s="21"/>
      <c r="E31" s="25"/>
      <c r="F31" s="21"/>
    </row>
    <row r="32" spans="1:6" ht="60" x14ac:dyDescent="0.25">
      <c r="A32" s="15" t="s">
        <v>56</v>
      </c>
      <c r="B32" s="31" t="s">
        <v>57</v>
      </c>
      <c r="C32" s="6" t="s">
        <v>31</v>
      </c>
      <c r="D32" s="21">
        <v>1</v>
      </c>
      <c r="E32" s="42"/>
      <c r="F32" s="21">
        <f t="shared" si="0"/>
        <v>0</v>
      </c>
    </row>
    <row r="33" spans="1:6" x14ac:dyDescent="0.25">
      <c r="A33" s="15" t="s">
        <v>58</v>
      </c>
      <c r="B33" s="31" t="s">
        <v>59</v>
      </c>
      <c r="C33" s="6" t="s">
        <v>31</v>
      </c>
      <c r="D33" s="21">
        <v>1</v>
      </c>
      <c r="E33" s="42"/>
      <c r="F33" s="21">
        <f t="shared" si="0"/>
        <v>0</v>
      </c>
    </row>
    <row r="34" spans="1:6" x14ac:dyDescent="0.25">
      <c r="A34" s="15" t="s">
        <v>60</v>
      </c>
      <c r="B34" s="31" t="s">
        <v>61</v>
      </c>
      <c r="C34" s="6" t="s">
        <v>31</v>
      </c>
      <c r="D34" s="21">
        <v>1</v>
      </c>
      <c r="E34" s="42"/>
      <c r="F34" s="21">
        <f t="shared" si="0"/>
        <v>0</v>
      </c>
    </row>
    <row r="35" spans="1:6" x14ac:dyDescent="0.25">
      <c r="A35" s="15" t="s">
        <v>62</v>
      </c>
      <c r="B35" s="31" t="s">
        <v>63</v>
      </c>
      <c r="C35" s="6" t="s">
        <v>31</v>
      </c>
      <c r="D35" s="21">
        <v>1</v>
      </c>
      <c r="E35" s="42"/>
      <c r="F35" s="21">
        <f t="shared" si="0"/>
        <v>0</v>
      </c>
    </row>
    <row r="36" spans="1:6" x14ac:dyDescent="0.25">
      <c r="A36" s="15" t="s">
        <v>64</v>
      </c>
      <c r="B36" s="31" t="s">
        <v>65</v>
      </c>
      <c r="C36" s="6" t="s">
        <v>31</v>
      </c>
      <c r="D36" s="21">
        <v>1</v>
      </c>
      <c r="E36" s="42"/>
      <c r="F36" s="21">
        <f t="shared" si="0"/>
        <v>0</v>
      </c>
    </row>
    <row r="37" spans="1:6" x14ac:dyDescent="0.25">
      <c r="A37" s="15" t="s">
        <v>66</v>
      </c>
      <c r="B37" s="31" t="s">
        <v>67</v>
      </c>
      <c r="C37" s="6" t="s">
        <v>31</v>
      </c>
      <c r="D37" s="21">
        <v>1</v>
      </c>
      <c r="E37" s="42"/>
      <c r="F37" s="21">
        <f t="shared" si="0"/>
        <v>0</v>
      </c>
    </row>
    <row r="38" spans="1:6" x14ac:dyDescent="0.25">
      <c r="A38" s="15" t="s">
        <v>68</v>
      </c>
      <c r="B38" s="31" t="s">
        <v>69</v>
      </c>
      <c r="C38" s="6" t="s">
        <v>31</v>
      </c>
      <c r="D38" s="21">
        <v>1</v>
      </c>
      <c r="E38" s="42"/>
      <c r="F38" s="21">
        <f t="shared" si="0"/>
        <v>0</v>
      </c>
    </row>
    <row r="39" spans="1:6" x14ac:dyDescent="0.25">
      <c r="A39" s="15" t="s">
        <v>70</v>
      </c>
      <c r="B39" s="31" t="s">
        <v>71</v>
      </c>
      <c r="C39" s="6" t="s">
        <v>31</v>
      </c>
      <c r="D39" s="21">
        <v>1</v>
      </c>
      <c r="E39" s="42"/>
      <c r="F39" s="21">
        <f t="shared" si="0"/>
        <v>0</v>
      </c>
    </row>
    <row r="40" spans="1:6" x14ac:dyDescent="0.25">
      <c r="A40" s="15" t="s">
        <v>72</v>
      </c>
      <c r="B40" s="31" t="s">
        <v>73</v>
      </c>
      <c r="C40" s="6" t="s">
        <v>31</v>
      </c>
      <c r="D40" s="21">
        <v>1</v>
      </c>
      <c r="E40" s="42"/>
      <c r="F40" s="21">
        <f t="shared" si="0"/>
        <v>0</v>
      </c>
    </row>
    <row r="41" spans="1:6" x14ac:dyDescent="0.25">
      <c r="A41" s="15" t="s">
        <v>74</v>
      </c>
      <c r="B41" s="31" t="s">
        <v>75</v>
      </c>
      <c r="C41" s="6"/>
      <c r="D41" s="21"/>
      <c r="E41" s="25"/>
      <c r="F41" s="21"/>
    </row>
    <row r="42" spans="1:6" ht="60" x14ac:dyDescent="0.25">
      <c r="A42" s="15" t="s">
        <v>76</v>
      </c>
      <c r="B42" s="31" t="s">
        <v>77</v>
      </c>
      <c r="C42" s="6"/>
      <c r="D42" s="21"/>
      <c r="E42" s="25"/>
      <c r="F42" s="21"/>
    </row>
    <row r="43" spans="1:6" x14ac:dyDescent="0.25">
      <c r="A43" s="15" t="s">
        <v>78</v>
      </c>
      <c r="B43" s="31" t="s">
        <v>79</v>
      </c>
      <c r="C43" s="6" t="s">
        <v>3</v>
      </c>
      <c r="D43" s="21">
        <v>1</v>
      </c>
      <c r="E43" s="42"/>
      <c r="F43" s="21">
        <f t="shared" si="0"/>
        <v>0</v>
      </c>
    </row>
    <row r="44" spans="1:6" x14ac:dyDescent="0.25">
      <c r="A44" s="15" t="s">
        <v>80</v>
      </c>
      <c r="B44" s="31" t="s">
        <v>81</v>
      </c>
      <c r="C44" s="6" t="s">
        <v>3</v>
      </c>
      <c r="D44" s="21">
        <v>1</v>
      </c>
      <c r="E44" s="42"/>
      <c r="F44" s="21">
        <f t="shared" si="0"/>
        <v>0</v>
      </c>
    </row>
    <row r="45" spans="1:6" x14ac:dyDescent="0.25">
      <c r="A45" s="15" t="s">
        <v>82</v>
      </c>
      <c r="B45" s="31" t="s">
        <v>83</v>
      </c>
      <c r="C45" s="6" t="s">
        <v>3</v>
      </c>
      <c r="D45" s="21">
        <v>1</v>
      </c>
      <c r="E45" s="42"/>
      <c r="F45" s="21">
        <f t="shared" si="0"/>
        <v>0</v>
      </c>
    </row>
    <row r="46" spans="1:6" x14ac:dyDescent="0.25">
      <c r="A46" s="15" t="s">
        <v>84</v>
      </c>
      <c r="B46" s="31" t="s">
        <v>85</v>
      </c>
      <c r="C46" s="6" t="s">
        <v>3</v>
      </c>
      <c r="D46" s="21">
        <v>1</v>
      </c>
      <c r="E46" s="42"/>
      <c r="F46" s="21">
        <f t="shared" si="0"/>
        <v>0</v>
      </c>
    </row>
    <row r="47" spans="1:6" x14ac:dyDescent="0.25">
      <c r="A47" s="15" t="s">
        <v>86</v>
      </c>
      <c r="B47" s="31" t="s">
        <v>87</v>
      </c>
      <c r="C47" s="6" t="s">
        <v>3</v>
      </c>
      <c r="D47" s="21">
        <v>1</v>
      </c>
      <c r="E47" s="42"/>
      <c r="F47" s="21">
        <f t="shared" si="0"/>
        <v>0</v>
      </c>
    </row>
    <row r="48" spans="1:6" x14ac:dyDescent="0.25">
      <c r="A48" s="15" t="s">
        <v>88</v>
      </c>
      <c r="B48" s="31" t="s">
        <v>89</v>
      </c>
      <c r="C48" s="6" t="s">
        <v>3</v>
      </c>
      <c r="D48" s="21">
        <v>1</v>
      </c>
      <c r="E48" s="42"/>
      <c r="F48" s="21">
        <f t="shared" si="0"/>
        <v>0</v>
      </c>
    </row>
    <row r="49" spans="1:6" ht="45" x14ac:dyDescent="0.25">
      <c r="A49" s="15" t="s">
        <v>90</v>
      </c>
      <c r="B49" s="31" t="s">
        <v>91</v>
      </c>
      <c r="C49" s="6" t="s">
        <v>3</v>
      </c>
      <c r="D49" s="21">
        <v>1</v>
      </c>
      <c r="E49" s="42"/>
      <c r="F49" s="21">
        <f t="shared" si="0"/>
        <v>0</v>
      </c>
    </row>
    <row r="50" spans="1:6" x14ac:dyDescent="0.25">
      <c r="A50" s="15" t="s">
        <v>92</v>
      </c>
      <c r="B50" s="31" t="s">
        <v>93</v>
      </c>
      <c r="C50" s="6" t="s">
        <v>3</v>
      </c>
      <c r="D50" s="21">
        <v>1</v>
      </c>
      <c r="E50" s="42"/>
      <c r="F50" s="21">
        <f t="shared" si="0"/>
        <v>0</v>
      </c>
    </row>
    <row r="51" spans="1:6" x14ac:dyDescent="0.25">
      <c r="A51" s="15" t="s">
        <v>94</v>
      </c>
      <c r="B51" s="31" t="s">
        <v>95</v>
      </c>
      <c r="C51" s="6" t="s">
        <v>3</v>
      </c>
      <c r="D51" s="21">
        <v>1</v>
      </c>
      <c r="E51" s="42"/>
      <c r="F51" s="21">
        <f t="shared" si="0"/>
        <v>0</v>
      </c>
    </row>
    <row r="52" spans="1:6" x14ac:dyDescent="0.25">
      <c r="A52" s="15" t="s">
        <v>96</v>
      </c>
      <c r="B52" s="31" t="s">
        <v>97</v>
      </c>
      <c r="C52" s="6" t="s">
        <v>3</v>
      </c>
      <c r="D52" s="21">
        <v>1</v>
      </c>
      <c r="E52" s="42"/>
      <c r="F52" s="21">
        <f t="shared" si="0"/>
        <v>0</v>
      </c>
    </row>
    <row r="53" spans="1:6" x14ac:dyDescent="0.25">
      <c r="A53" s="15" t="s">
        <v>98</v>
      </c>
      <c r="B53" s="31" t="s">
        <v>99</v>
      </c>
      <c r="C53" s="6" t="s">
        <v>3</v>
      </c>
      <c r="D53" s="21">
        <v>1</v>
      </c>
      <c r="E53" s="42"/>
      <c r="F53" s="21">
        <f t="shared" si="0"/>
        <v>0</v>
      </c>
    </row>
    <row r="54" spans="1:6" x14ac:dyDescent="0.25">
      <c r="A54" s="15" t="s">
        <v>100</v>
      </c>
      <c r="B54" s="31" t="s">
        <v>101</v>
      </c>
      <c r="C54" s="6" t="s">
        <v>3</v>
      </c>
      <c r="D54" s="21">
        <v>1</v>
      </c>
      <c r="E54" s="42"/>
      <c r="F54" s="21">
        <f t="shared" si="0"/>
        <v>0</v>
      </c>
    </row>
    <row r="55" spans="1:6" x14ac:dyDescent="0.25">
      <c r="A55" s="15" t="s">
        <v>102</v>
      </c>
      <c r="B55" s="31" t="s">
        <v>103</v>
      </c>
      <c r="C55" s="6" t="s">
        <v>3</v>
      </c>
      <c r="D55" s="21">
        <v>1</v>
      </c>
      <c r="E55" s="42"/>
      <c r="F55" s="21">
        <f t="shared" si="0"/>
        <v>0</v>
      </c>
    </row>
    <row r="56" spans="1:6" ht="30" x14ac:dyDescent="0.25">
      <c r="A56" s="15" t="s">
        <v>104</v>
      </c>
      <c r="B56" s="31" t="s">
        <v>105</v>
      </c>
      <c r="C56" s="6" t="s">
        <v>31</v>
      </c>
      <c r="D56" s="21">
        <v>1</v>
      </c>
      <c r="E56" s="42"/>
      <c r="F56" s="21">
        <f t="shared" si="0"/>
        <v>0</v>
      </c>
    </row>
    <row r="57" spans="1:6" ht="45" x14ac:dyDescent="0.25">
      <c r="A57" s="15" t="s">
        <v>106</v>
      </c>
      <c r="B57" s="31" t="s">
        <v>107</v>
      </c>
      <c r="C57" s="6" t="s">
        <v>108</v>
      </c>
      <c r="D57" s="21">
        <v>1</v>
      </c>
      <c r="E57" s="42"/>
      <c r="F57" s="21">
        <f t="shared" si="0"/>
        <v>0</v>
      </c>
    </row>
    <row r="58" spans="1:6" ht="30" x14ac:dyDescent="0.25">
      <c r="A58" s="15" t="s">
        <v>109</v>
      </c>
      <c r="B58" s="31" t="s">
        <v>110</v>
      </c>
      <c r="C58" s="6" t="s">
        <v>31</v>
      </c>
      <c r="D58" s="21">
        <v>1</v>
      </c>
      <c r="E58" s="42"/>
      <c r="F58" s="21">
        <f t="shared" si="0"/>
        <v>0</v>
      </c>
    </row>
    <row r="59" spans="1:6" ht="30" x14ac:dyDescent="0.25">
      <c r="A59" s="15" t="s">
        <v>111</v>
      </c>
      <c r="B59" s="31" t="s">
        <v>112</v>
      </c>
      <c r="C59" s="6" t="s">
        <v>31</v>
      </c>
      <c r="D59" s="21">
        <v>1</v>
      </c>
      <c r="E59" s="42"/>
      <c r="F59" s="21">
        <f t="shared" si="0"/>
        <v>0</v>
      </c>
    </row>
    <row r="60" spans="1:6" ht="30" x14ac:dyDescent="0.25">
      <c r="A60" s="15" t="s">
        <v>113</v>
      </c>
      <c r="B60" s="31" t="s">
        <v>114</v>
      </c>
      <c r="C60" s="6" t="s">
        <v>31</v>
      </c>
      <c r="D60" s="21">
        <v>1</v>
      </c>
      <c r="E60" s="42"/>
      <c r="F60" s="21">
        <f t="shared" si="0"/>
        <v>0</v>
      </c>
    </row>
    <row r="61" spans="1:6" x14ac:dyDescent="0.25">
      <c r="A61" s="15" t="s">
        <v>115</v>
      </c>
      <c r="B61" s="31" t="s">
        <v>116</v>
      </c>
      <c r="C61" s="6"/>
      <c r="D61" s="21"/>
      <c r="E61" s="25"/>
      <c r="F61" s="21"/>
    </row>
    <row r="62" spans="1:6" ht="60" x14ac:dyDescent="0.25">
      <c r="A62" s="15" t="s">
        <v>117</v>
      </c>
      <c r="B62" s="31" t="s">
        <v>118</v>
      </c>
      <c r="C62" s="6"/>
      <c r="D62" s="21"/>
      <c r="E62" s="25"/>
      <c r="F62" s="21"/>
    </row>
    <row r="63" spans="1:6" x14ac:dyDescent="0.25">
      <c r="A63" s="15" t="s">
        <v>119</v>
      </c>
      <c r="B63" s="31" t="s">
        <v>120</v>
      </c>
      <c r="C63" s="6" t="s">
        <v>31</v>
      </c>
      <c r="D63" s="21">
        <v>1</v>
      </c>
      <c r="E63" s="42"/>
      <c r="F63" s="21">
        <f t="shared" si="0"/>
        <v>0</v>
      </c>
    </row>
    <row r="64" spans="1:6" x14ac:dyDescent="0.25">
      <c r="A64" s="15" t="s">
        <v>121</v>
      </c>
      <c r="B64" s="31" t="s">
        <v>122</v>
      </c>
      <c r="C64" s="6" t="s">
        <v>31</v>
      </c>
      <c r="D64" s="21">
        <v>1</v>
      </c>
      <c r="E64" s="42"/>
      <c r="F64" s="21">
        <f t="shared" si="0"/>
        <v>0</v>
      </c>
    </row>
    <row r="65" spans="1:6" x14ac:dyDescent="0.25">
      <c r="A65" s="15" t="s">
        <v>123</v>
      </c>
      <c r="B65" s="31" t="s">
        <v>124</v>
      </c>
      <c r="C65" s="6" t="s">
        <v>31</v>
      </c>
      <c r="D65" s="21">
        <v>1</v>
      </c>
      <c r="E65" s="42"/>
      <c r="F65" s="21">
        <f t="shared" si="0"/>
        <v>0</v>
      </c>
    </row>
    <row r="66" spans="1:6" x14ac:dyDescent="0.25">
      <c r="A66" s="15" t="s">
        <v>125</v>
      </c>
      <c r="B66" s="31" t="s">
        <v>126</v>
      </c>
      <c r="C66" s="6" t="s">
        <v>31</v>
      </c>
      <c r="D66" s="21">
        <v>1</v>
      </c>
      <c r="E66" s="42"/>
      <c r="F66" s="21">
        <f t="shared" si="0"/>
        <v>0</v>
      </c>
    </row>
    <row r="67" spans="1:6" x14ac:dyDescent="0.25">
      <c r="A67" s="15" t="s">
        <v>127</v>
      </c>
      <c r="B67" s="31" t="s">
        <v>128</v>
      </c>
      <c r="C67" s="6" t="s">
        <v>31</v>
      </c>
      <c r="D67" s="21">
        <v>1</v>
      </c>
      <c r="E67" s="42"/>
      <c r="F67" s="21">
        <f t="shared" si="0"/>
        <v>0</v>
      </c>
    </row>
    <row r="68" spans="1:6" x14ac:dyDescent="0.25">
      <c r="A68" s="15" t="s">
        <v>129</v>
      </c>
      <c r="B68" s="31" t="s">
        <v>130</v>
      </c>
      <c r="C68" s="6" t="s">
        <v>31</v>
      </c>
      <c r="D68" s="21">
        <v>1</v>
      </c>
      <c r="E68" s="42"/>
      <c r="F68" s="21">
        <f t="shared" si="0"/>
        <v>0</v>
      </c>
    </row>
    <row r="69" spans="1:6" x14ac:dyDescent="0.25">
      <c r="A69" s="15" t="s">
        <v>131</v>
      </c>
      <c r="B69" s="31" t="s">
        <v>132</v>
      </c>
      <c r="C69" s="6" t="s">
        <v>31</v>
      </c>
      <c r="D69" s="21">
        <v>1</v>
      </c>
      <c r="E69" s="42"/>
      <c r="F69" s="21">
        <f t="shared" si="0"/>
        <v>0</v>
      </c>
    </row>
    <row r="70" spans="1:6" x14ac:dyDescent="0.25">
      <c r="A70" s="15" t="s">
        <v>133</v>
      </c>
      <c r="B70" s="31" t="s">
        <v>134</v>
      </c>
      <c r="C70" s="6"/>
      <c r="D70" s="21"/>
      <c r="E70" s="25"/>
      <c r="F70" s="21"/>
    </row>
    <row r="71" spans="1:6" ht="45" x14ac:dyDescent="0.25">
      <c r="A71" s="15" t="s">
        <v>135</v>
      </c>
      <c r="B71" s="31" t="s">
        <v>136</v>
      </c>
      <c r="C71" s="6"/>
      <c r="D71" s="21"/>
      <c r="E71" s="25"/>
      <c r="F71" s="21"/>
    </row>
    <row r="72" spans="1:6" x14ac:dyDescent="0.25">
      <c r="A72" s="15" t="s">
        <v>137</v>
      </c>
      <c r="B72" s="31" t="s">
        <v>138</v>
      </c>
      <c r="C72" s="6" t="s">
        <v>31</v>
      </c>
      <c r="D72" s="21">
        <v>1</v>
      </c>
      <c r="E72" s="42"/>
      <c r="F72" s="21">
        <f t="shared" si="0"/>
        <v>0</v>
      </c>
    </row>
    <row r="73" spans="1:6" ht="30" x14ac:dyDescent="0.25">
      <c r="A73" s="15" t="s">
        <v>139</v>
      </c>
      <c r="B73" s="31" t="s">
        <v>140</v>
      </c>
      <c r="C73" s="6" t="s">
        <v>31</v>
      </c>
      <c r="D73" s="21">
        <v>1</v>
      </c>
      <c r="E73" s="42"/>
      <c r="F73" s="21">
        <f t="shared" si="0"/>
        <v>0</v>
      </c>
    </row>
    <row r="74" spans="1:6" x14ac:dyDescent="0.25">
      <c r="A74" s="16" t="s">
        <v>9</v>
      </c>
      <c r="B74" s="34" t="s">
        <v>141</v>
      </c>
      <c r="C74" s="6"/>
      <c r="D74" s="21"/>
      <c r="E74" s="25"/>
      <c r="F74" s="28">
        <f>SUM(F18:F73)</f>
        <v>0</v>
      </c>
    </row>
    <row r="75" spans="1:6" s="2" customFormat="1" ht="15.75" x14ac:dyDescent="0.25">
      <c r="A75" s="14" t="s">
        <v>142</v>
      </c>
      <c r="B75" s="33" t="s">
        <v>143</v>
      </c>
      <c r="C75" s="8" t="s">
        <v>9</v>
      </c>
      <c r="D75" s="22" t="s">
        <v>9</v>
      </c>
      <c r="E75" s="26"/>
      <c r="F75" s="22" t="s">
        <v>9</v>
      </c>
    </row>
    <row r="76" spans="1:6" ht="45" x14ac:dyDescent="0.25">
      <c r="A76" s="15" t="s">
        <v>144</v>
      </c>
      <c r="B76" s="31" t="s">
        <v>145</v>
      </c>
      <c r="C76" s="6"/>
      <c r="D76" s="21"/>
      <c r="E76" s="25"/>
      <c r="F76" s="21"/>
    </row>
    <row r="77" spans="1:6" x14ac:dyDescent="0.25">
      <c r="A77" s="15" t="s">
        <v>146</v>
      </c>
      <c r="B77" s="31" t="s">
        <v>147</v>
      </c>
      <c r="C77" s="6"/>
      <c r="D77" s="21"/>
      <c r="E77" s="25"/>
      <c r="F77" s="21"/>
    </row>
    <row r="78" spans="1:6" ht="45" x14ac:dyDescent="0.25">
      <c r="A78" s="15" t="s">
        <v>148</v>
      </c>
      <c r="B78" s="31" t="s">
        <v>149</v>
      </c>
      <c r="C78" s="6"/>
      <c r="D78" s="21"/>
      <c r="E78" s="25"/>
      <c r="F78" s="21"/>
    </row>
    <row r="79" spans="1:6" x14ac:dyDescent="0.25">
      <c r="A79" s="15" t="s">
        <v>150</v>
      </c>
      <c r="B79" s="31" t="s">
        <v>151</v>
      </c>
      <c r="C79" s="6" t="s">
        <v>3</v>
      </c>
      <c r="D79" s="21">
        <v>1</v>
      </c>
      <c r="E79" s="42"/>
      <c r="F79" s="21">
        <f t="shared" ref="F79:F142" si="1">D79*E79</f>
        <v>0</v>
      </c>
    </row>
    <row r="80" spans="1:6" x14ac:dyDescent="0.25">
      <c r="A80" s="15" t="s">
        <v>152</v>
      </c>
      <c r="B80" s="31" t="s">
        <v>153</v>
      </c>
      <c r="C80" s="6" t="s">
        <v>3</v>
      </c>
      <c r="D80" s="21">
        <v>1</v>
      </c>
      <c r="E80" s="42"/>
      <c r="F80" s="21">
        <f t="shared" si="1"/>
        <v>0</v>
      </c>
    </row>
    <row r="81" spans="1:6" x14ac:dyDescent="0.25">
      <c r="A81" s="15" t="s">
        <v>154</v>
      </c>
      <c r="B81" s="31" t="s">
        <v>155</v>
      </c>
      <c r="C81" s="6" t="s">
        <v>3</v>
      </c>
      <c r="D81" s="21">
        <v>1</v>
      </c>
      <c r="E81" s="42"/>
      <c r="F81" s="21">
        <f t="shared" si="1"/>
        <v>0</v>
      </c>
    </row>
    <row r="82" spans="1:6" x14ac:dyDescent="0.25">
      <c r="A82" s="15" t="s">
        <v>156</v>
      </c>
      <c r="B82" s="31" t="s">
        <v>157</v>
      </c>
      <c r="C82" s="6" t="s">
        <v>3</v>
      </c>
      <c r="D82" s="21">
        <v>1</v>
      </c>
      <c r="E82" s="42"/>
      <c r="F82" s="21">
        <f t="shared" si="1"/>
        <v>0</v>
      </c>
    </row>
    <row r="83" spans="1:6" x14ac:dyDescent="0.25">
      <c r="A83" s="15" t="s">
        <v>158</v>
      </c>
      <c r="B83" s="31" t="s">
        <v>159</v>
      </c>
      <c r="C83" s="6" t="s">
        <v>3</v>
      </c>
      <c r="D83" s="21">
        <v>1</v>
      </c>
      <c r="E83" s="42"/>
      <c r="F83" s="21">
        <f t="shared" si="1"/>
        <v>0</v>
      </c>
    </row>
    <row r="84" spans="1:6" x14ac:dyDescent="0.25">
      <c r="A84" s="15" t="s">
        <v>160</v>
      </c>
      <c r="B84" s="31" t="s">
        <v>161</v>
      </c>
      <c r="C84" s="6" t="s">
        <v>3</v>
      </c>
      <c r="D84" s="21">
        <v>1</v>
      </c>
      <c r="E84" s="42"/>
      <c r="F84" s="21">
        <f t="shared" si="1"/>
        <v>0</v>
      </c>
    </row>
    <row r="85" spans="1:6" x14ac:dyDescent="0.25">
      <c r="A85" s="15" t="s">
        <v>162</v>
      </c>
      <c r="B85" s="31" t="s">
        <v>163</v>
      </c>
      <c r="C85" s="6" t="s">
        <v>3</v>
      </c>
      <c r="D85" s="21">
        <v>1</v>
      </c>
      <c r="E85" s="42"/>
      <c r="F85" s="21">
        <f t="shared" si="1"/>
        <v>0</v>
      </c>
    </row>
    <row r="86" spans="1:6" x14ac:dyDescent="0.25">
      <c r="A86" s="15" t="s">
        <v>164</v>
      </c>
      <c r="B86" s="31" t="s">
        <v>165</v>
      </c>
      <c r="C86" s="6" t="s">
        <v>3</v>
      </c>
      <c r="D86" s="21">
        <v>1</v>
      </c>
      <c r="E86" s="42"/>
      <c r="F86" s="21">
        <f t="shared" si="1"/>
        <v>0</v>
      </c>
    </row>
    <row r="87" spans="1:6" x14ac:dyDescent="0.25">
      <c r="A87" s="15" t="s">
        <v>166</v>
      </c>
      <c r="B87" s="31" t="s">
        <v>167</v>
      </c>
      <c r="C87" s="6" t="s">
        <v>3</v>
      </c>
      <c r="D87" s="21">
        <v>1</v>
      </c>
      <c r="E87" s="42"/>
      <c r="F87" s="21">
        <f t="shared" si="1"/>
        <v>0</v>
      </c>
    </row>
    <row r="88" spans="1:6" x14ac:dyDescent="0.25">
      <c r="A88" s="15" t="s">
        <v>168</v>
      </c>
      <c r="B88" s="31" t="s">
        <v>169</v>
      </c>
      <c r="C88" s="6" t="s">
        <v>3</v>
      </c>
      <c r="D88" s="21">
        <v>1</v>
      </c>
      <c r="E88" s="42"/>
      <c r="F88" s="21">
        <f t="shared" si="1"/>
        <v>0</v>
      </c>
    </row>
    <row r="89" spans="1:6" x14ac:dyDescent="0.25">
      <c r="A89" s="15" t="s">
        <v>170</v>
      </c>
      <c r="B89" s="31" t="s">
        <v>171</v>
      </c>
      <c r="C89" s="6"/>
      <c r="D89" s="21"/>
      <c r="E89" s="25"/>
      <c r="F89" s="21"/>
    </row>
    <row r="90" spans="1:6" x14ac:dyDescent="0.25">
      <c r="A90" s="15" t="s">
        <v>172</v>
      </c>
      <c r="B90" s="31" t="s">
        <v>173</v>
      </c>
      <c r="C90" s="6" t="s">
        <v>3</v>
      </c>
      <c r="D90" s="21">
        <v>1</v>
      </c>
      <c r="E90" s="42"/>
      <c r="F90" s="21">
        <f t="shared" si="1"/>
        <v>0</v>
      </c>
    </row>
    <row r="91" spans="1:6" x14ac:dyDescent="0.25">
      <c r="A91" s="15" t="s">
        <v>174</v>
      </c>
      <c r="B91" s="31" t="s">
        <v>175</v>
      </c>
      <c r="C91" s="6" t="s">
        <v>3</v>
      </c>
      <c r="D91" s="21">
        <v>1</v>
      </c>
      <c r="E91" s="42"/>
      <c r="F91" s="21">
        <f t="shared" si="1"/>
        <v>0</v>
      </c>
    </row>
    <row r="92" spans="1:6" x14ac:dyDescent="0.25">
      <c r="A92" s="15" t="s">
        <v>176</v>
      </c>
      <c r="B92" s="31" t="s">
        <v>177</v>
      </c>
      <c r="C92" s="6" t="s">
        <v>3</v>
      </c>
      <c r="D92" s="21">
        <v>1</v>
      </c>
      <c r="E92" s="42"/>
      <c r="F92" s="21">
        <f t="shared" si="1"/>
        <v>0</v>
      </c>
    </row>
    <row r="93" spans="1:6" x14ac:dyDescent="0.25">
      <c r="A93" s="15" t="s">
        <v>178</v>
      </c>
      <c r="B93" s="31" t="s">
        <v>179</v>
      </c>
      <c r="C93" s="6" t="s">
        <v>3</v>
      </c>
      <c r="D93" s="21">
        <v>1</v>
      </c>
      <c r="E93" s="42"/>
      <c r="F93" s="21">
        <f t="shared" si="1"/>
        <v>0</v>
      </c>
    </row>
    <row r="94" spans="1:6" x14ac:dyDescent="0.25">
      <c r="A94" s="15" t="s">
        <v>180</v>
      </c>
      <c r="B94" s="31" t="s">
        <v>181</v>
      </c>
      <c r="C94" s="6"/>
      <c r="D94" s="21"/>
      <c r="E94" s="25"/>
      <c r="F94" s="21"/>
    </row>
    <row r="95" spans="1:6" ht="30" x14ac:dyDescent="0.25">
      <c r="A95" s="15" t="s">
        <v>182</v>
      </c>
      <c r="B95" s="31" t="s">
        <v>183</v>
      </c>
      <c r="C95" s="6" t="s">
        <v>3</v>
      </c>
      <c r="D95" s="21">
        <v>1</v>
      </c>
      <c r="E95" s="42"/>
      <c r="F95" s="21">
        <f t="shared" si="1"/>
        <v>0</v>
      </c>
    </row>
    <row r="96" spans="1:6" ht="30" x14ac:dyDescent="0.25">
      <c r="A96" s="15" t="s">
        <v>184</v>
      </c>
      <c r="B96" s="31" t="s">
        <v>185</v>
      </c>
      <c r="C96" s="6" t="s">
        <v>3</v>
      </c>
      <c r="D96" s="21">
        <v>1</v>
      </c>
      <c r="E96" s="42"/>
      <c r="F96" s="21">
        <f t="shared" si="1"/>
        <v>0</v>
      </c>
    </row>
    <row r="97" spans="1:6" x14ac:dyDescent="0.25">
      <c r="A97" s="15" t="s">
        <v>186</v>
      </c>
      <c r="B97" s="31" t="s">
        <v>187</v>
      </c>
      <c r="C97" s="6" t="s">
        <v>3</v>
      </c>
      <c r="D97" s="21">
        <v>1</v>
      </c>
      <c r="E97" s="42"/>
      <c r="F97" s="21">
        <f t="shared" si="1"/>
        <v>0</v>
      </c>
    </row>
    <row r="98" spans="1:6" x14ac:dyDescent="0.25">
      <c r="A98" s="15" t="s">
        <v>188</v>
      </c>
      <c r="B98" s="31" t="s">
        <v>189</v>
      </c>
      <c r="C98" s="6" t="s">
        <v>3</v>
      </c>
      <c r="D98" s="21">
        <v>1</v>
      </c>
      <c r="E98" s="42"/>
      <c r="F98" s="21">
        <f t="shared" si="1"/>
        <v>0</v>
      </c>
    </row>
    <row r="99" spans="1:6" x14ac:dyDescent="0.25">
      <c r="A99" s="15" t="s">
        <v>190</v>
      </c>
      <c r="B99" s="31" t="s">
        <v>191</v>
      </c>
      <c r="C99" s="6"/>
      <c r="D99" s="21"/>
      <c r="E99" s="25"/>
      <c r="F99" s="21"/>
    </row>
    <row r="100" spans="1:6" ht="45" x14ac:dyDescent="0.25">
      <c r="A100" s="15" t="s">
        <v>192</v>
      </c>
      <c r="B100" s="31" t="s">
        <v>193</v>
      </c>
      <c r="C100" s="6" t="s">
        <v>3</v>
      </c>
      <c r="D100" s="21">
        <v>1</v>
      </c>
      <c r="E100" s="42"/>
      <c r="F100" s="21">
        <f t="shared" si="1"/>
        <v>0</v>
      </c>
    </row>
    <row r="101" spans="1:6" x14ac:dyDescent="0.25">
      <c r="A101" s="15" t="s">
        <v>194</v>
      </c>
      <c r="B101" s="31" t="s">
        <v>187</v>
      </c>
      <c r="C101" s="6" t="s">
        <v>3</v>
      </c>
      <c r="D101" s="21">
        <v>1</v>
      </c>
      <c r="E101" s="42"/>
      <c r="F101" s="21">
        <f t="shared" si="1"/>
        <v>0</v>
      </c>
    </row>
    <row r="102" spans="1:6" x14ac:dyDescent="0.25">
      <c r="A102" s="15" t="s">
        <v>195</v>
      </c>
      <c r="B102" s="31" t="s">
        <v>189</v>
      </c>
      <c r="C102" s="6" t="s">
        <v>3</v>
      </c>
      <c r="D102" s="21">
        <v>1</v>
      </c>
      <c r="E102" s="42"/>
      <c r="F102" s="21">
        <f t="shared" si="1"/>
        <v>0</v>
      </c>
    </row>
    <row r="103" spans="1:6" x14ac:dyDescent="0.25">
      <c r="A103" s="15" t="s">
        <v>196</v>
      </c>
      <c r="B103" s="31" t="s">
        <v>197</v>
      </c>
      <c r="C103" s="6" t="s">
        <v>3</v>
      </c>
      <c r="D103" s="21">
        <v>1</v>
      </c>
      <c r="E103" s="42"/>
      <c r="F103" s="21">
        <f t="shared" si="1"/>
        <v>0</v>
      </c>
    </row>
    <row r="104" spans="1:6" x14ac:dyDescent="0.25">
      <c r="A104" s="15" t="s">
        <v>198</v>
      </c>
      <c r="B104" s="31" t="s">
        <v>199</v>
      </c>
      <c r="C104" s="6" t="s">
        <v>3</v>
      </c>
      <c r="D104" s="21">
        <v>1</v>
      </c>
      <c r="E104" s="42"/>
      <c r="F104" s="21">
        <f t="shared" si="1"/>
        <v>0</v>
      </c>
    </row>
    <row r="105" spans="1:6" x14ac:dyDescent="0.25">
      <c r="A105" s="15" t="s">
        <v>200</v>
      </c>
      <c r="B105" s="31" t="s">
        <v>201</v>
      </c>
      <c r="C105" s="6"/>
      <c r="D105" s="21"/>
      <c r="E105" s="25"/>
      <c r="F105" s="21"/>
    </row>
    <row r="106" spans="1:6" ht="30" x14ac:dyDescent="0.25">
      <c r="A106" s="15" t="s">
        <v>202</v>
      </c>
      <c r="B106" s="31" t="s">
        <v>203</v>
      </c>
      <c r="C106" s="6" t="s">
        <v>3</v>
      </c>
      <c r="D106" s="21">
        <v>1</v>
      </c>
      <c r="E106" s="42"/>
      <c r="F106" s="21">
        <f t="shared" si="1"/>
        <v>0</v>
      </c>
    </row>
    <row r="107" spans="1:6" x14ac:dyDescent="0.25">
      <c r="A107" s="15" t="s">
        <v>204</v>
      </c>
      <c r="B107" s="31" t="s">
        <v>205</v>
      </c>
      <c r="C107" s="6" t="s">
        <v>3</v>
      </c>
      <c r="D107" s="21">
        <v>1</v>
      </c>
      <c r="E107" s="42"/>
      <c r="F107" s="21">
        <f t="shared" si="1"/>
        <v>0</v>
      </c>
    </row>
    <row r="108" spans="1:6" x14ac:dyDescent="0.25">
      <c r="A108" s="15" t="s">
        <v>206</v>
      </c>
      <c r="B108" s="31" t="s">
        <v>187</v>
      </c>
      <c r="C108" s="6" t="s">
        <v>3</v>
      </c>
      <c r="D108" s="21">
        <v>1</v>
      </c>
      <c r="E108" s="42"/>
      <c r="F108" s="21">
        <f t="shared" si="1"/>
        <v>0</v>
      </c>
    </row>
    <row r="109" spans="1:6" x14ac:dyDescent="0.25">
      <c r="A109" s="15" t="s">
        <v>207</v>
      </c>
      <c r="B109" s="31" t="s">
        <v>189</v>
      </c>
      <c r="C109" s="6" t="s">
        <v>3</v>
      </c>
      <c r="D109" s="21">
        <v>1</v>
      </c>
      <c r="E109" s="42"/>
      <c r="F109" s="21">
        <f t="shared" si="1"/>
        <v>0</v>
      </c>
    </row>
    <row r="110" spans="1:6" x14ac:dyDescent="0.25">
      <c r="A110" s="15" t="s">
        <v>208</v>
      </c>
      <c r="B110" s="31" t="s">
        <v>209</v>
      </c>
      <c r="C110" s="6"/>
      <c r="D110" s="21"/>
      <c r="E110" s="25"/>
      <c r="F110" s="21"/>
    </row>
    <row r="111" spans="1:6" ht="60" x14ac:dyDescent="0.25">
      <c r="A111" s="15" t="s">
        <v>210</v>
      </c>
      <c r="B111" s="31" t="s">
        <v>211</v>
      </c>
      <c r="C111" s="6" t="s">
        <v>3</v>
      </c>
      <c r="D111" s="21">
        <v>1</v>
      </c>
      <c r="E111" s="42"/>
      <c r="F111" s="21">
        <f t="shared" si="1"/>
        <v>0</v>
      </c>
    </row>
    <row r="112" spans="1:6" x14ac:dyDescent="0.25">
      <c r="A112" s="15" t="s">
        <v>212</v>
      </c>
      <c r="B112" s="31" t="s">
        <v>213</v>
      </c>
      <c r="C112" s="6" t="s">
        <v>3</v>
      </c>
      <c r="D112" s="21">
        <v>1</v>
      </c>
      <c r="E112" s="42"/>
      <c r="F112" s="21">
        <f t="shared" si="1"/>
        <v>0</v>
      </c>
    </row>
    <row r="113" spans="1:6" x14ac:dyDescent="0.25">
      <c r="A113" s="15" t="s">
        <v>214</v>
      </c>
      <c r="B113" s="31" t="s">
        <v>215</v>
      </c>
      <c r="C113" s="6" t="s">
        <v>3</v>
      </c>
      <c r="D113" s="21">
        <v>1</v>
      </c>
      <c r="E113" s="42"/>
      <c r="F113" s="21">
        <f t="shared" si="1"/>
        <v>0</v>
      </c>
    </row>
    <row r="114" spans="1:6" x14ac:dyDescent="0.25">
      <c r="A114" s="15" t="s">
        <v>216</v>
      </c>
      <c r="B114" s="31" t="s">
        <v>217</v>
      </c>
      <c r="C114" s="6" t="s">
        <v>3</v>
      </c>
      <c r="D114" s="21">
        <v>1</v>
      </c>
      <c r="E114" s="42"/>
      <c r="F114" s="21">
        <f t="shared" si="1"/>
        <v>0</v>
      </c>
    </row>
    <row r="115" spans="1:6" x14ac:dyDescent="0.25">
      <c r="A115" s="15" t="s">
        <v>218</v>
      </c>
      <c r="B115" s="31" t="s">
        <v>205</v>
      </c>
      <c r="C115" s="6" t="s">
        <v>3</v>
      </c>
      <c r="D115" s="21">
        <v>1</v>
      </c>
      <c r="E115" s="42"/>
      <c r="F115" s="21">
        <f t="shared" si="1"/>
        <v>0</v>
      </c>
    </row>
    <row r="116" spans="1:6" x14ac:dyDescent="0.25">
      <c r="A116" s="15" t="s">
        <v>219</v>
      </c>
      <c r="B116" s="31" t="s">
        <v>187</v>
      </c>
      <c r="C116" s="6" t="s">
        <v>3</v>
      </c>
      <c r="D116" s="21">
        <v>1</v>
      </c>
      <c r="E116" s="42"/>
      <c r="F116" s="21">
        <f t="shared" si="1"/>
        <v>0</v>
      </c>
    </row>
    <row r="117" spans="1:6" x14ac:dyDescent="0.25">
      <c r="A117" s="15" t="s">
        <v>220</v>
      </c>
      <c r="B117" s="31" t="s">
        <v>189</v>
      </c>
      <c r="C117" s="6" t="s">
        <v>3</v>
      </c>
      <c r="D117" s="21">
        <v>1</v>
      </c>
      <c r="E117" s="42"/>
      <c r="F117" s="21">
        <f t="shared" si="1"/>
        <v>0</v>
      </c>
    </row>
    <row r="118" spans="1:6" x14ac:dyDescent="0.25">
      <c r="A118" s="15" t="s">
        <v>221</v>
      </c>
      <c r="B118" s="31" t="s">
        <v>222</v>
      </c>
      <c r="C118" s="6"/>
      <c r="D118" s="21"/>
      <c r="E118" s="25"/>
      <c r="F118" s="21"/>
    </row>
    <row r="119" spans="1:6" ht="60" x14ac:dyDescent="0.25">
      <c r="A119" s="15" t="s">
        <v>223</v>
      </c>
      <c r="B119" s="31" t="s">
        <v>224</v>
      </c>
      <c r="C119" s="6"/>
      <c r="D119" s="21"/>
      <c r="E119" s="39"/>
      <c r="F119" s="21"/>
    </row>
    <row r="120" spans="1:6" x14ac:dyDescent="0.25">
      <c r="A120" s="15" t="s">
        <v>225</v>
      </c>
      <c r="B120" s="31" t="s">
        <v>226</v>
      </c>
      <c r="C120" s="6" t="s">
        <v>3</v>
      </c>
      <c r="D120" s="21">
        <v>1</v>
      </c>
      <c r="E120" s="42"/>
      <c r="F120" s="21">
        <f t="shared" si="1"/>
        <v>0</v>
      </c>
    </row>
    <row r="121" spans="1:6" x14ac:dyDescent="0.25">
      <c r="A121" s="15" t="s">
        <v>227</v>
      </c>
      <c r="B121" s="31" t="s">
        <v>228</v>
      </c>
      <c r="C121" s="6" t="s">
        <v>3</v>
      </c>
      <c r="D121" s="21">
        <v>1</v>
      </c>
      <c r="E121" s="42"/>
      <c r="F121" s="21">
        <f t="shared" si="1"/>
        <v>0</v>
      </c>
    </row>
    <row r="122" spans="1:6" x14ac:dyDescent="0.25">
      <c r="A122" s="15" t="s">
        <v>229</v>
      </c>
      <c r="B122" s="31" t="s">
        <v>230</v>
      </c>
      <c r="C122" s="6" t="s">
        <v>3</v>
      </c>
      <c r="D122" s="21">
        <v>1</v>
      </c>
      <c r="E122" s="42"/>
      <c r="F122" s="21">
        <f t="shared" si="1"/>
        <v>0</v>
      </c>
    </row>
    <row r="123" spans="1:6" x14ac:dyDescent="0.25">
      <c r="A123" s="15" t="s">
        <v>231</v>
      </c>
      <c r="B123" s="31" t="s">
        <v>232</v>
      </c>
      <c r="C123" s="6" t="s">
        <v>3</v>
      </c>
      <c r="D123" s="21">
        <v>1</v>
      </c>
      <c r="E123" s="42"/>
      <c r="F123" s="21">
        <f t="shared" si="1"/>
        <v>0</v>
      </c>
    </row>
    <row r="124" spans="1:6" ht="30" x14ac:dyDescent="0.25">
      <c r="A124" s="15" t="s">
        <v>233</v>
      </c>
      <c r="B124" s="31" t="s">
        <v>234</v>
      </c>
      <c r="C124" s="6" t="s">
        <v>3</v>
      </c>
      <c r="D124" s="21">
        <v>1</v>
      </c>
      <c r="E124" s="42"/>
      <c r="F124" s="21">
        <f t="shared" si="1"/>
        <v>0</v>
      </c>
    </row>
    <row r="125" spans="1:6" ht="30" x14ac:dyDescent="0.25">
      <c r="A125" s="15" t="s">
        <v>235</v>
      </c>
      <c r="B125" s="31" t="s">
        <v>236</v>
      </c>
      <c r="C125" s="6" t="s">
        <v>237</v>
      </c>
      <c r="D125" s="21">
        <v>1</v>
      </c>
      <c r="E125" s="42"/>
      <c r="F125" s="21">
        <f t="shared" si="1"/>
        <v>0</v>
      </c>
    </row>
    <row r="126" spans="1:6" ht="45" x14ac:dyDescent="0.25">
      <c r="A126" s="15" t="s">
        <v>238</v>
      </c>
      <c r="B126" s="31" t="s">
        <v>239</v>
      </c>
      <c r="C126" s="6" t="s">
        <v>237</v>
      </c>
      <c r="D126" s="21">
        <v>1</v>
      </c>
      <c r="E126" s="42"/>
      <c r="F126" s="21">
        <f t="shared" si="1"/>
        <v>0</v>
      </c>
    </row>
    <row r="127" spans="1:6" x14ac:dyDescent="0.25">
      <c r="A127" s="15" t="s">
        <v>240</v>
      </c>
      <c r="B127" s="31" t="s">
        <v>241</v>
      </c>
      <c r="C127" s="6"/>
      <c r="D127" s="21"/>
      <c r="E127" s="39"/>
      <c r="F127" s="21"/>
    </row>
    <row r="128" spans="1:6" ht="45" x14ac:dyDescent="0.25">
      <c r="A128" s="15" t="s">
        <v>242</v>
      </c>
      <c r="B128" s="31" t="s">
        <v>243</v>
      </c>
      <c r="C128" s="6" t="s">
        <v>3</v>
      </c>
      <c r="D128" s="21">
        <v>1</v>
      </c>
      <c r="E128" s="42"/>
      <c r="F128" s="21">
        <f t="shared" si="1"/>
        <v>0</v>
      </c>
    </row>
    <row r="129" spans="1:6" ht="45" x14ac:dyDescent="0.25">
      <c r="A129" s="15" t="s">
        <v>244</v>
      </c>
      <c r="B129" s="31" t="s">
        <v>245</v>
      </c>
      <c r="C129" s="6" t="s">
        <v>3</v>
      </c>
      <c r="D129" s="21">
        <v>1</v>
      </c>
      <c r="E129" s="42"/>
      <c r="F129" s="21">
        <f t="shared" si="1"/>
        <v>0</v>
      </c>
    </row>
    <row r="130" spans="1:6" ht="45" x14ac:dyDescent="0.25">
      <c r="A130" s="15" t="s">
        <v>246</v>
      </c>
      <c r="B130" s="31" t="s">
        <v>247</v>
      </c>
      <c r="C130" s="6" t="s">
        <v>3</v>
      </c>
      <c r="D130" s="21">
        <v>1</v>
      </c>
      <c r="E130" s="42"/>
      <c r="F130" s="21">
        <f t="shared" si="1"/>
        <v>0</v>
      </c>
    </row>
    <row r="131" spans="1:6" x14ac:dyDescent="0.25">
      <c r="A131" s="15" t="s">
        <v>248</v>
      </c>
      <c r="B131" s="31" t="s">
        <v>249</v>
      </c>
      <c r="C131" s="6" t="s">
        <v>3</v>
      </c>
      <c r="D131" s="21">
        <v>1</v>
      </c>
      <c r="E131" s="42"/>
      <c r="F131" s="21">
        <f t="shared" si="1"/>
        <v>0</v>
      </c>
    </row>
    <row r="132" spans="1:6" x14ac:dyDescent="0.25">
      <c r="A132" s="15" t="s">
        <v>250</v>
      </c>
      <c r="B132" s="31" t="s">
        <v>251</v>
      </c>
      <c r="C132" s="6" t="s">
        <v>3</v>
      </c>
      <c r="D132" s="21">
        <v>1</v>
      </c>
      <c r="E132" s="42"/>
      <c r="F132" s="21">
        <f t="shared" si="1"/>
        <v>0</v>
      </c>
    </row>
    <row r="133" spans="1:6" ht="45" x14ac:dyDescent="0.25">
      <c r="A133" s="15" t="s">
        <v>252</v>
      </c>
      <c r="B133" s="31" t="s">
        <v>253</v>
      </c>
      <c r="C133" s="6" t="s">
        <v>3</v>
      </c>
      <c r="D133" s="21">
        <v>1</v>
      </c>
      <c r="E133" s="42"/>
      <c r="F133" s="21">
        <f t="shared" si="1"/>
        <v>0</v>
      </c>
    </row>
    <row r="134" spans="1:6" ht="30" x14ac:dyDescent="0.25">
      <c r="A134" s="15" t="s">
        <v>254</v>
      </c>
      <c r="B134" s="31" t="s">
        <v>255</v>
      </c>
      <c r="C134" s="6" t="s">
        <v>3</v>
      </c>
      <c r="D134" s="21">
        <v>1</v>
      </c>
      <c r="E134" s="42"/>
      <c r="F134" s="21">
        <f t="shared" si="1"/>
        <v>0</v>
      </c>
    </row>
    <row r="135" spans="1:6" ht="45" x14ac:dyDescent="0.25">
      <c r="A135" s="15" t="s">
        <v>256</v>
      </c>
      <c r="B135" s="31" t="s">
        <v>257</v>
      </c>
      <c r="C135" s="6" t="s">
        <v>237</v>
      </c>
      <c r="D135" s="21">
        <v>1</v>
      </c>
      <c r="E135" s="42"/>
      <c r="F135" s="21">
        <f t="shared" si="1"/>
        <v>0</v>
      </c>
    </row>
    <row r="136" spans="1:6" x14ac:dyDescent="0.25">
      <c r="A136" s="15" t="s">
        <v>258</v>
      </c>
      <c r="B136" s="31" t="s">
        <v>259</v>
      </c>
      <c r="C136" s="6" t="s">
        <v>237</v>
      </c>
      <c r="D136" s="21">
        <v>1</v>
      </c>
      <c r="E136" s="42"/>
      <c r="F136" s="21">
        <f t="shared" si="1"/>
        <v>0</v>
      </c>
    </row>
    <row r="137" spans="1:6" x14ac:dyDescent="0.25">
      <c r="A137" s="15" t="s">
        <v>260</v>
      </c>
      <c r="B137" s="31" t="s">
        <v>261</v>
      </c>
      <c r="C137" s="6" t="s">
        <v>237</v>
      </c>
      <c r="D137" s="21">
        <v>1</v>
      </c>
      <c r="E137" s="42"/>
      <c r="F137" s="21">
        <f t="shared" si="1"/>
        <v>0</v>
      </c>
    </row>
    <row r="138" spans="1:6" ht="75" x14ac:dyDescent="0.25">
      <c r="A138" s="15" t="s">
        <v>262</v>
      </c>
      <c r="B138" s="31" t="s">
        <v>263</v>
      </c>
      <c r="C138" s="6" t="s">
        <v>237</v>
      </c>
      <c r="D138" s="21">
        <v>1</v>
      </c>
      <c r="E138" s="42"/>
      <c r="F138" s="21">
        <f t="shared" si="1"/>
        <v>0</v>
      </c>
    </row>
    <row r="139" spans="1:6" x14ac:dyDescent="0.25">
      <c r="A139" s="15" t="s">
        <v>264</v>
      </c>
      <c r="B139" s="31" t="s">
        <v>265</v>
      </c>
      <c r="C139" s="6" t="s">
        <v>237</v>
      </c>
      <c r="D139" s="21">
        <v>1</v>
      </c>
      <c r="E139" s="42"/>
      <c r="F139" s="21">
        <f t="shared" si="1"/>
        <v>0</v>
      </c>
    </row>
    <row r="140" spans="1:6" x14ac:dyDescent="0.25">
      <c r="A140" s="15" t="s">
        <v>266</v>
      </c>
      <c r="B140" s="31" t="s">
        <v>267</v>
      </c>
      <c r="C140" s="6"/>
      <c r="D140" s="21"/>
      <c r="E140" s="25"/>
      <c r="F140" s="21"/>
    </row>
    <row r="141" spans="1:6" x14ac:dyDescent="0.25">
      <c r="A141" s="15" t="s">
        <v>268</v>
      </c>
      <c r="B141" s="31" t="s">
        <v>269</v>
      </c>
      <c r="C141" s="6" t="s">
        <v>3</v>
      </c>
      <c r="D141" s="21">
        <v>1</v>
      </c>
      <c r="E141" s="42"/>
      <c r="F141" s="21">
        <f t="shared" si="1"/>
        <v>0</v>
      </c>
    </row>
    <row r="142" spans="1:6" x14ac:dyDescent="0.25">
      <c r="A142" s="15" t="s">
        <v>270</v>
      </c>
      <c r="B142" s="31" t="s">
        <v>271</v>
      </c>
      <c r="C142" s="6" t="s">
        <v>3</v>
      </c>
      <c r="D142" s="21">
        <v>1</v>
      </c>
      <c r="E142" s="42"/>
      <c r="F142" s="21">
        <f t="shared" si="1"/>
        <v>0</v>
      </c>
    </row>
    <row r="143" spans="1:6" x14ac:dyDescent="0.25">
      <c r="A143" s="15" t="s">
        <v>272</v>
      </c>
      <c r="B143" s="31" t="s">
        <v>273</v>
      </c>
      <c r="C143" s="6" t="s">
        <v>3</v>
      </c>
      <c r="D143" s="21">
        <v>1</v>
      </c>
      <c r="E143" s="42"/>
      <c r="F143" s="21">
        <f t="shared" ref="F143:F193" si="2">D143*E143</f>
        <v>0</v>
      </c>
    </row>
    <row r="144" spans="1:6" x14ac:dyDescent="0.25">
      <c r="A144" s="15" t="s">
        <v>274</v>
      </c>
      <c r="B144" s="31" t="s">
        <v>275</v>
      </c>
      <c r="C144" s="6" t="s">
        <v>3</v>
      </c>
      <c r="D144" s="21">
        <v>1</v>
      </c>
      <c r="E144" s="42"/>
      <c r="F144" s="21">
        <f t="shared" si="2"/>
        <v>0</v>
      </c>
    </row>
    <row r="145" spans="1:6" x14ac:dyDescent="0.25">
      <c r="A145" s="15" t="s">
        <v>276</v>
      </c>
      <c r="B145" s="31" t="s">
        <v>277</v>
      </c>
      <c r="C145" s="6" t="s">
        <v>3</v>
      </c>
      <c r="D145" s="21">
        <v>1</v>
      </c>
      <c r="E145" s="42"/>
      <c r="F145" s="21">
        <f t="shared" si="2"/>
        <v>0</v>
      </c>
    </row>
    <row r="146" spans="1:6" x14ac:dyDescent="0.25">
      <c r="A146" s="15" t="s">
        <v>278</v>
      </c>
      <c r="B146" s="31" t="s">
        <v>279</v>
      </c>
      <c r="C146" s="6" t="s">
        <v>3</v>
      </c>
      <c r="D146" s="21">
        <v>1</v>
      </c>
      <c r="E146" s="42"/>
      <c r="F146" s="21">
        <f t="shared" si="2"/>
        <v>0</v>
      </c>
    </row>
    <row r="147" spans="1:6" x14ac:dyDescent="0.25">
      <c r="A147" s="15" t="s">
        <v>280</v>
      </c>
      <c r="B147" s="31" t="s">
        <v>281</v>
      </c>
      <c r="C147" s="6" t="s">
        <v>3</v>
      </c>
      <c r="D147" s="21">
        <v>1</v>
      </c>
      <c r="E147" s="42"/>
      <c r="F147" s="21">
        <f t="shared" si="2"/>
        <v>0</v>
      </c>
    </row>
    <row r="148" spans="1:6" x14ac:dyDescent="0.25">
      <c r="A148" s="15" t="s">
        <v>282</v>
      </c>
      <c r="B148" s="31" t="s">
        <v>283</v>
      </c>
      <c r="C148" s="6" t="s">
        <v>3</v>
      </c>
      <c r="D148" s="21">
        <v>1</v>
      </c>
      <c r="E148" s="42"/>
      <c r="F148" s="21">
        <f t="shared" si="2"/>
        <v>0</v>
      </c>
    </row>
    <row r="149" spans="1:6" x14ac:dyDescent="0.25">
      <c r="A149" s="15" t="s">
        <v>284</v>
      </c>
      <c r="B149" s="31" t="s">
        <v>285</v>
      </c>
      <c r="C149" s="6" t="s">
        <v>3</v>
      </c>
      <c r="D149" s="21">
        <v>1</v>
      </c>
      <c r="E149" s="42"/>
      <c r="F149" s="21">
        <f t="shared" si="2"/>
        <v>0</v>
      </c>
    </row>
    <row r="150" spans="1:6" x14ac:dyDescent="0.25">
      <c r="A150" s="15" t="s">
        <v>286</v>
      </c>
      <c r="B150" s="31" t="s">
        <v>287</v>
      </c>
      <c r="C150" s="6"/>
      <c r="D150" s="21"/>
      <c r="E150" s="39"/>
      <c r="F150" s="21"/>
    </row>
    <row r="151" spans="1:6" x14ac:dyDescent="0.25">
      <c r="A151" s="15" t="s">
        <v>288</v>
      </c>
      <c r="B151" s="31" t="s">
        <v>289</v>
      </c>
      <c r="C151" s="6" t="s">
        <v>3</v>
      </c>
      <c r="D151" s="21">
        <v>1</v>
      </c>
      <c r="E151" s="42"/>
      <c r="F151" s="21">
        <f t="shared" si="2"/>
        <v>0</v>
      </c>
    </row>
    <row r="152" spans="1:6" x14ac:dyDescent="0.25">
      <c r="A152" s="15" t="s">
        <v>290</v>
      </c>
      <c r="B152" s="31" t="s">
        <v>291</v>
      </c>
      <c r="C152" s="6" t="s">
        <v>3</v>
      </c>
      <c r="D152" s="21">
        <v>1</v>
      </c>
      <c r="E152" s="42"/>
      <c r="F152" s="21">
        <f t="shared" si="2"/>
        <v>0</v>
      </c>
    </row>
    <row r="153" spans="1:6" ht="30" x14ac:dyDescent="0.25">
      <c r="A153" s="15" t="s">
        <v>292</v>
      </c>
      <c r="B153" s="31" t="s">
        <v>293</v>
      </c>
      <c r="C153" s="6" t="s">
        <v>3</v>
      </c>
      <c r="D153" s="21">
        <v>1</v>
      </c>
      <c r="E153" s="42"/>
      <c r="F153" s="21">
        <f t="shared" si="2"/>
        <v>0</v>
      </c>
    </row>
    <row r="154" spans="1:6" x14ac:dyDescent="0.25">
      <c r="A154" s="15" t="s">
        <v>294</v>
      </c>
      <c r="B154" s="31" t="s">
        <v>295</v>
      </c>
      <c r="C154" s="6" t="s">
        <v>3</v>
      </c>
      <c r="D154" s="21">
        <v>1</v>
      </c>
      <c r="E154" s="42"/>
      <c r="F154" s="21">
        <f t="shared" si="2"/>
        <v>0</v>
      </c>
    </row>
    <row r="155" spans="1:6" x14ac:dyDescent="0.25">
      <c r="A155" s="15" t="s">
        <v>296</v>
      </c>
      <c r="B155" s="31" t="s">
        <v>297</v>
      </c>
      <c r="C155" s="6" t="s">
        <v>3</v>
      </c>
      <c r="D155" s="21">
        <v>1</v>
      </c>
      <c r="E155" s="42"/>
      <c r="F155" s="21">
        <f t="shared" si="2"/>
        <v>0</v>
      </c>
    </row>
    <row r="156" spans="1:6" x14ac:dyDescent="0.25">
      <c r="A156" s="15" t="s">
        <v>298</v>
      </c>
      <c r="B156" s="31" t="s">
        <v>299</v>
      </c>
      <c r="C156" s="6" t="s">
        <v>3</v>
      </c>
      <c r="D156" s="21">
        <v>1</v>
      </c>
      <c r="E156" s="42"/>
      <c r="F156" s="21">
        <f t="shared" si="2"/>
        <v>0</v>
      </c>
    </row>
    <row r="157" spans="1:6" x14ac:dyDescent="0.25">
      <c r="A157" s="15" t="s">
        <v>300</v>
      </c>
      <c r="B157" s="31" t="s">
        <v>301</v>
      </c>
      <c r="C157" s="6" t="s">
        <v>3</v>
      </c>
      <c r="D157" s="21">
        <v>1</v>
      </c>
      <c r="E157" s="42"/>
      <c r="F157" s="21">
        <f t="shared" si="2"/>
        <v>0</v>
      </c>
    </row>
    <row r="158" spans="1:6" x14ac:dyDescent="0.25">
      <c r="A158" s="15" t="s">
        <v>302</v>
      </c>
      <c r="B158" s="31" t="s">
        <v>303</v>
      </c>
      <c r="C158" s="6" t="s">
        <v>3</v>
      </c>
      <c r="D158" s="21">
        <v>1</v>
      </c>
      <c r="E158" s="42"/>
      <c r="F158" s="21">
        <f t="shared" si="2"/>
        <v>0</v>
      </c>
    </row>
    <row r="159" spans="1:6" x14ac:dyDescent="0.25">
      <c r="A159" s="15" t="s">
        <v>304</v>
      </c>
      <c r="B159" s="31" t="s">
        <v>305</v>
      </c>
      <c r="C159" s="6" t="s">
        <v>3</v>
      </c>
      <c r="D159" s="21">
        <v>1</v>
      </c>
      <c r="E159" s="42"/>
      <c r="F159" s="21">
        <f t="shared" si="2"/>
        <v>0</v>
      </c>
    </row>
    <row r="160" spans="1:6" x14ac:dyDescent="0.25">
      <c r="A160" s="15" t="s">
        <v>306</v>
      </c>
      <c r="B160" s="31" t="s">
        <v>307</v>
      </c>
      <c r="C160" s="6" t="s">
        <v>3</v>
      </c>
      <c r="D160" s="21">
        <v>1</v>
      </c>
      <c r="E160" s="42"/>
      <c r="F160" s="21">
        <f t="shared" si="2"/>
        <v>0</v>
      </c>
    </row>
    <row r="161" spans="1:6" x14ac:dyDescent="0.25">
      <c r="A161" s="15" t="s">
        <v>308</v>
      </c>
      <c r="B161" s="31" t="s">
        <v>309</v>
      </c>
      <c r="C161" s="6" t="s">
        <v>3</v>
      </c>
      <c r="D161" s="21">
        <v>1</v>
      </c>
      <c r="E161" s="42"/>
      <c r="F161" s="21">
        <f t="shared" si="2"/>
        <v>0</v>
      </c>
    </row>
    <row r="162" spans="1:6" ht="105" x14ac:dyDescent="0.25">
      <c r="A162" s="15" t="s">
        <v>310</v>
      </c>
      <c r="B162" s="31" t="s">
        <v>311</v>
      </c>
      <c r="C162" s="6" t="s">
        <v>3</v>
      </c>
      <c r="D162" s="21">
        <v>1</v>
      </c>
      <c r="E162" s="42"/>
      <c r="F162" s="21">
        <f t="shared" si="2"/>
        <v>0</v>
      </c>
    </row>
    <row r="163" spans="1:6" ht="90" x14ac:dyDescent="0.25">
      <c r="A163" s="15" t="s">
        <v>312</v>
      </c>
      <c r="B163" s="31" t="s">
        <v>313</v>
      </c>
      <c r="C163" s="6" t="s">
        <v>3</v>
      </c>
      <c r="D163" s="21">
        <v>1</v>
      </c>
      <c r="E163" s="42"/>
      <c r="F163" s="21">
        <f t="shared" si="2"/>
        <v>0</v>
      </c>
    </row>
    <row r="164" spans="1:6" x14ac:dyDescent="0.25">
      <c r="A164" s="15" t="s">
        <v>314</v>
      </c>
      <c r="B164" s="31" t="s">
        <v>315</v>
      </c>
      <c r="C164" s="6" t="s">
        <v>3</v>
      </c>
      <c r="D164" s="21">
        <v>1</v>
      </c>
      <c r="E164" s="42"/>
      <c r="F164" s="21">
        <f t="shared" si="2"/>
        <v>0</v>
      </c>
    </row>
    <row r="165" spans="1:6" ht="30" x14ac:dyDescent="0.25">
      <c r="A165" s="15" t="s">
        <v>316</v>
      </c>
      <c r="B165" s="31" t="s">
        <v>317</v>
      </c>
      <c r="C165" s="6" t="s">
        <v>3</v>
      </c>
      <c r="D165" s="21">
        <v>1</v>
      </c>
      <c r="E165" s="42"/>
      <c r="F165" s="21">
        <f t="shared" si="2"/>
        <v>0</v>
      </c>
    </row>
    <row r="166" spans="1:6" ht="30" x14ac:dyDescent="0.25">
      <c r="A166" s="15" t="s">
        <v>318</v>
      </c>
      <c r="B166" s="31" t="s">
        <v>319</v>
      </c>
      <c r="C166" s="6" t="s">
        <v>3</v>
      </c>
      <c r="D166" s="21">
        <v>1</v>
      </c>
      <c r="E166" s="42"/>
      <c r="F166" s="21">
        <f t="shared" si="2"/>
        <v>0</v>
      </c>
    </row>
    <row r="167" spans="1:6" x14ac:dyDescent="0.25">
      <c r="A167" s="15" t="s">
        <v>320</v>
      </c>
      <c r="B167" s="31" t="s">
        <v>321</v>
      </c>
      <c r="C167" s="6"/>
      <c r="D167" s="21"/>
      <c r="E167" s="25"/>
      <c r="F167" s="21"/>
    </row>
    <row r="168" spans="1:6" ht="45" x14ac:dyDescent="0.25">
      <c r="A168" s="15" t="s">
        <v>322</v>
      </c>
      <c r="B168" s="31" t="s">
        <v>323</v>
      </c>
      <c r="C168" s="6" t="s">
        <v>237</v>
      </c>
      <c r="D168" s="21">
        <v>1</v>
      </c>
      <c r="E168" s="42"/>
      <c r="F168" s="21">
        <f t="shared" si="2"/>
        <v>0</v>
      </c>
    </row>
    <row r="169" spans="1:6" x14ac:dyDescent="0.25">
      <c r="A169" s="15" t="s">
        <v>324</v>
      </c>
      <c r="B169" s="31" t="s">
        <v>205</v>
      </c>
      <c r="C169" s="6" t="s">
        <v>237</v>
      </c>
      <c r="D169" s="21">
        <v>1</v>
      </c>
      <c r="E169" s="42"/>
      <c r="F169" s="21">
        <f t="shared" si="2"/>
        <v>0</v>
      </c>
    </row>
    <row r="170" spans="1:6" x14ac:dyDescent="0.25">
      <c r="A170" s="15" t="s">
        <v>325</v>
      </c>
      <c r="B170" s="31" t="s">
        <v>187</v>
      </c>
      <c r="C170" s="6" t="s">
        <v>237</v>
      </c>
      <c r="D170" s="21">
        <v>1</v>
      </c>
      <c r="E170" s="42"/>
      <c r="F170" s="21">
        <f t="shared" si="2"/>
        <v>0</v>
      </c>
    </row>
    <row r="171" spans="1:6" x14ac:dyDescent="0.25">
      <c r="A171" s="15" t="s">
        <v>326</v>
      </c>
      <c r="B171" s="31" t="s">
        <v>189</v>
      </c>
      <c r="C171" s="6" t="s">
        <v>237</v>
      </c>
      <c r="D171" s="21">
        <v>1</v>
      </c>
      <c r="E171" s="42"/>
      <c r="F171" s="21">
        <f t="shared" si="2"/>
        <v>0</v>
      </c>
    </row>
    <row r="172" spans="1:6" x14ac:dyDescent="0.25">
      <c r="A172" s="15" t="s">
        <v>327</v>
      </c>
      <c r="B172" s="31" t="s">
        <v>197</v>
      </c>
      <c r="C172" s="6" t="s">
        <v>237</v>
      </c>
      <c r="D172" s="21">
        <v>1</v>
      </c>
      <c r="E172" s="42"/>
      <c r="F172" s="21">
        <f t="shared" si="2"/>
        <v>0</v>
      </c>
    </row>
    <row r="173" spans="1:6" x14ac:dyDescent="0.25">
      <c r="A173" s="15" t="s">
        <v>328</v>
      </c>
      <c r="B173" s="31" t="s">
        <v>199</v>
      </c>
      <c r="C173" s="6" t="s">
        <v>237</v>
      </c>
      <c r="D173" s="21">
        <v>1</v>
      </c>
      <c r="E173" s="42"/>
      <c r="F173" s="21">
        <f t="shared" si="2"/>
        <v>0</v>
      </c>
    </row>
    <row r="174" spans="1:6" x14ac:dyDescent="0.25">
      <c r="A174" s="15" t="s">
        <v>329</v>
      </c>
      <c r="B174" s="31" t="s">
        <v>330</v>
      </c>
      <c r="C174" s="6"/>
      <c r="D174" s="21"/>
      <c r="E174" s="25"/>
      <c r="F174" s="21"/>
    </row>
    <row r="175" spans="1:6" x14ac:dyDescent="0.25">
      <c r="A175" s="15" t="s">
        <v>331</v>
      </c>
      <c r="B175" s="31" t="s">
        <v>332</v>
      </c>
      <c r="C175" s="6" t="s">
        <v>3</v>
      </c>
      <c r="D175" s="21">
        <v>1</v>
      </c>
      <c r="E175" s="42"/>
      <c r="F175" s="21">
        <f t="shared" si="2"/>
        <v>0</v>
      </c>
    </row>
    <row r="176" spans="1:6" x14ac:dyDescent="0.25">
      <c r="A176" s="15" t="s">
        <v>333</v>
      </c>
      <c r="B176" s="31" t="s">
        <v>205</v>
      </c>
      <c r="C176" s="6" t="s">
        <v>3</v>
      </c>
      <c r="D176" s="21">
        <v>1</v>
      </c>
      <c r="E176" s="42"/>
      <c r="F176" s="21">
        <f t="shared" si="2"/>
        <v>0</v>
      </c>
    </row>
    <row r="177" spans="1:6" x14ac:dyDescent="0.25">
      <c r="A177" s="15" t="s">
        <v>334</v>
      </c>
      <c r="B177" s="31" t="s">
        <v>187</v>
      </c>
      <c r="C177" s="6" t="s">
        <v>3</v>
      </c>
      <c r="D177" s="21">
        <v>1</v>
      </c>
      <c r="E177" s="42"/>
      <c r="F177" s="21">
        <f t="shared" si="2"/>
        <v>0</v>
      </c>
    </row>
    <row r="178" spans="1:6" x14ac:dyDescent="0.25">
      <c r="A178" s="15" t="s">
        <v>335</v>
      </c>
      <c r="B178" s="31" t="s">
        <v>189</v>
      </c>
      <c r="C178" s="6" t="s">
        <v>3</v>
      </c>
      <c r="D178" s="21">
        <v>1</v>
      </c>
      <c r="E178" s="42"/>
      <c r="F178" s="21">
        <f t="shared" si="2"/>
        <v>0</v>
      </c>
    </row>
    <row r="179" spans="1:6" x14ac:dyDescent="0.25">
      <c r="A179" s="15" t="s">
        <v>336</v>
      </c>
      <c r="B179" s="31" t="s">
        <v>197</v>
      </c>
      <c r="C179" s="6" t="s">
        <v>3</v>
      </c>
      <c r="D179" s="21">
        <v>1</v>
      </c>
      <c r="E179" s="42"/>
      <c r="F179" s="21">
        <f t="shared" si="2"/>
        <v>0</v>
      </c>
    </row>
    <row r="180" spans="1:6" x14ac:dyDescent="0.25">
      <c r="A180" s="15" t="s">
        <v>337</v>
      </c>
      <c r="B180" s="31" t="s">
        <v>199</v>
      </c>
      <c r="C180" s="6" t="s">
        <v>3</v>
      </c>
      <c r="D180" s="21">
        <v>1</v>
      </c>
      <c r="E180" s="42"/>
      <c r="F180" s="21">
        <f t="shared" si="2"/>
        <v>0</v>
      </c>
    </row>
    <row r="181" spans="1:6" ht="45" x14ac:dyDescent="0.25">
      <c r="A181" s="15" t="s">
        <v>338</v>
      </c>
      <c r="B181" s="31" t="s">
        <v>339</v>
      </c>
      <c r="C181" s="6" t="s">
        <v>237</v>
      </c>
      <c r="D181" s="21">
        <v>1</v>
      </c>
      <c r="E181" s="42"/>
      <c r="F181" s="21">
        <f t="shared" si="2"/>
        <v>0</v>
      </c>
    </row>
    <row r="182" spans="1:6" x14ac:dyDescent="0.25">
      <c r="A182" s="15" t="s">
        <v>340</v>
      </c>
      <c r="B182" s="31" t="s">
        <v>205</v>
      </c>
      <c r="C182" s="6" t="s">
        <v>237</v>
      </c>
      <c r="D182" s="21">
        <v>1</v>
      </c>
      <c r="E182" s="42"/>
      <c r="F182" s="21">
        <f t="shared" si="2"/>
        <v>0</v>
      </c>
    </row>
    <row r="183" spans="1:6" x14ac:dyDescent="0.25">
      <c r="A183" s="15" t="s">
        <v>341</v>
      </c>
      <c r="B183" s="31" t="s">
        <v>187</v>
      </c>
      <c r="C183" s="6" t="s">
        <v>237</v>
      </c>
      <c r="D183" s="21">
        <v>1</v>
      </c>
      <c r="E183" s="42"/>
      <c r="F183" s="21">
        <f t="shared" si="2"/>
        <v>0</v>
      </c>
    </row>
    <row r="184" spans="1:6" x14ac:dyDescent="0.25">
      <c r="A184" s="15" t="s">
        <v>342</v>
      </c>
      <c r="B184" s="31" t="s">
        <v>189</v>
      </c>
      <c r="C184" s="6" t="s">
        <v>237</v>
      </c>
      <c r="D184" s="21">
        <v>1</v>
      </c>
      <c r="E184" s="42"/>
      <c r="F184" s="21">
        <f t="shared" si="2"/>
        <v>0</v>
      </c>
    </row>
    <row r="185" spans="1:6" x14ac:dyDescent="0.25">
      <c r="A185" s="15" t="s">
        <v>343</v>
      </c>
      <c r="B185" s="31" t="s">
        <v>197</v>
      </c>
      <c r="C185" s="6" t="s">
        <v>237</v>
      </c>
      <c r="D185" s="21">
        <v>1</v>
      </c>
      <c r="E185" s="42"/>
      <c r="F185" s="21">
        <f t="shared" si="2"/>
        <v>0</v>
      </c>
    </row>
    <row r="186" spans="1:6" x14ac:dyDescent="0.25">
      <c r="A186" s="15" t="s">
        <v>344</v>
      </c>
      <c r="B186" s="31" t="s">
        <v>199</v>
      </c>
      <c r="C186" s="6" t="s">
        <v>237</v>
      </c>
      <c r="D186" s="21">
        <v>1</v>
      </c>
      <c r="E186" s="42"/>
      <c r="F186" s="21">
        <f t="shared" si="2"/>
        <v>0</v>
      </c>
    </row>
    <row r="187" spans="1:6" x14ac:dyDescent="0.25">
      <c r="A187" s="15" t="s">
        <v>345</v>
      </c>
      <c r="B187" s="31" t="s">
        <v>346</v>
      </c>
      <c r="C187" s="6"/>
      <c r="D187" s="21"/>
      <c r="E187" s="39"/>
      <c r="F187" s="21"/>
    </row>
    <row r="188" spans="1:6" x14ac:dyDescent="0.25">
      <c r="A188" s="15" t="s">
        <v>347</v>
      </c>
      <c r="B188" s="31" t="s">
        <v>348</v>
      </c>
      <c r="C188" s="6" t="s">
        <v>237</v>
      </c>
      <c r="D188" s="21">
        <v>1</v>
      </c>
      <c r="E188" s="42"/>
      <c r="F188" s="21">
        <f t="shared" si="2"/>
        <v>0</v>
      </c>
    </row>
    <row r="189" spans="1:6" x14ac:dyDescent="0.25">
      <c r="A189" s="15" t="s">
        <v>349</v>
      </c>
      <c r="B189" s="31" t="s">
        <v>350</v>
      </c>
      <c r="C189" s="6" t="s">
        <v>237</v>
      </c>
      <c r="D189" s="21">
        <v>1</v>
      </c>
      <c r="E189" s="42"/>
      <c r="F189" s="21">
        <f t="shared" si="2"/>
        <v>0</v>
      </c>
    </row>
    <row r="190" spans="1:6" x14ac:dyDescent="0.25">
      <c r="A190" s="15" t="s">
        <v>351</v>
      </c>
      <c r="B190" s="31" t="s">
        <v>352</v>
      </c>
      <c r="C190" s="6"/>
      <c r="D190" s="21"/>
      <c r="E190" s="25"/>
      <c r="F190" s="21"/>
    </row>
    <row r="191" spans="1:6" ht="60" x14ac:dyDescent="0.25">
      <c r="A191" s="15" t="s">
        <v>353</v>
      </c>
      <c r="B191" s="31" t="s">
        <v>354</v>
      </c>
      <c r="C191" s="6" t="s">
        <v>237</v>
      </c>
      <c r="D191" s="21">
        <v>1</v>
      </c>
      <c r="E191" s="42"/>
      <c r="F191" s="21">
        <f t="shared" si="2"/>
        <v>0</v>
      </c>
    </row>
    <row r="192" spans="1:6" ht="45" x14ac:dyDescent="0.25">
      <c r="A192" s="15" t="s">
        <v>355</v>
      </c>
      <c r="B192" s="31" t="s">
        <v>356</v>
      </c>
      <c r="C192" s="6" t="s">
        <v>237</v>
      </c>
      <c r="D192" s="21">
        <v>1</v>
      </c>
      <c r="E192" s="42"/>
      <c r="F192" s="21">
        <f t="shared" si="2"/>
        <v>0</v>
      </c>
    </row>
    <row r="193" spans="1:6" ht="45" x14ac:dyDescent="0.25">
      <c r="A193" s="15" t="s">
        <v>357</v>
      </c>
      <c r="B193" s="31" t="s">
        <v>358</v>
      </c>
      <c r="C193" s="6" t="s">
        <v>3</v>
      </c>
      <c r="D193" s="21">
        <v>1</v>
      </c>
      <c r="E193" s="42"/>
      <c r="F193" s="21">
        <f t="shared" si="2"/>
        <v>0</v>
      </c>
    </row>
    <row r="194" spans="1:6" x14ac:dyDescent="0.25">
      <c r="A194" s="16" t="s">
        <v>9</v>
      </c>
      <c r="B194" s="34" t="s">
        <v>359</v>
      </c>
      <c r="C194" s="6"/>
      <c r="D194" s="21"/>
      <c r="E194" s="25"/>
      <c r="F194" s="28">
        <f>SUM(F76:F193)</f>
        <v>0</v>
      </c>
    </row>
    <row r="195" spans="1:6" s="2" customFormat="1" ht="15.75" x14ac:dyDescent="0.25">
      <c r="A195" s="14" t="s">
        <v>360</v>
      </c>
      <c r="B195" s="33" t="s">
        <v>361</v>
      </c>
      <c r="C195" s="8" t="s">
        <v>9</v>
      </c>
      <c r="D195" s="22" t="s">
        <v>9</v>
      </c>
      <c r="E195" s="26"/>
      <c r="F195" s="22" t="s">
        <v>9</v>
      </c>
    </row>
    <row r="196" spans="1:6" x14ac:dyDescent="0.25">
      <c r="A196" s="15" t="s">
        <v>362</v>
      </c>
      <c r="B196" s="31" t="s">
        <v>363</v>
      </c>
      <c r="C196" s="6"/>
      <c r="D196" s="21"/>
      <c r="E196" s="25"/>
      <c r="F196" s="21"/>
    </row>
    <row r="197" spans="1:6" ht="30" x14ac:dyDescent="0.25">
      <c r="A197" s="15" t="s">
        <v>364</v>
      </c>
      <c r="B197" s="31" t="s">
        <v>365</v>
      </c>
      <c r="C197" s="6" t="s">
        <v>3</v>
      </c>
      <c r="D197" s="21">
        <v>1</v>
      </c>
      <c r="E197" s="42"/>
      <c r="F197" s="21">
        <f t="shared" ref="F197" si="3">D197*E197</f>
        <v>0</v>
      </c>
    </row>
    <row r="198" spans="1:6" x14ac:dyDescent="0.25">
      <c r="A198" s="16" t="s">
        <v>9</v>
      </c>
      <c r="B198" s="34" t="s">
        <v>366</v>
      </c>
      <c r="C198" s="6"/>
      <c r="D198" s="21"/>
      <c r="E198" s="25"/>
      <c r="F198" s="28">
        <f>SUM(F196:F197)</f>
        <v>0</v>
      </c>
    </row>
    <row r="199" spans="1:6" x14ac:dyDescent="0.25">
      <c r="A199" s="16" t="s">
        <v>9</v>
      </c>
      <c r="B199" s="34" t="s">
        <v>367</v>
      </c>
      <c r="C199" s="6"/>
      <c r="D199" s="21"/>
      <c r="E199" s="25"/>
      <c r="F199" s="28">
        <f>SUM(F74,F194,F198)</f>
        <v>0</v>
      </c>
    </row>
    <row r="200" spans="1:6" s="2" customFormat="1" ht="15.75" x14ac:dyDescent="0.25">
      <c r="A200" s="14" t="s">
        <v>368</v>
      </c>
      <c r="B200" s="33" t="s">
        <v>369</v>
      </c>
      <c r="C200" s="8" t="s">
        <v>9</v>
      </c>
      <c r="D200" s="22" t="s">
        <v>9</v>
      </c>
      <c r="E200" s="26"/>
      <c r="F200" s="22" t="s">
        <v>9</v>
      </c>
    </row>
    <row r="201" spans="1:6" s="2" customFormat="1" ht="15.75" x14ac:dyDescent="0.25">
      <c r="A201" s="14" t="s">
        <v>370</v>
      </c>
      <c r="B201" s="33" t="s">
        <v>371</v>
      </c>
      <c r="C201" s="8" t="s">
        <v>9</v>
      </c>
      <c r="D201" s="22" t="s">
        <v>9</v>
      </c>
      <c r="E201" s="26"/>
      <c r="F201" s="22" t="s">
        <v>9</v>
      </c>
    </row>
    <row r="202" spans="1:6" x14ac:dyDescent="0.25">
      <c r="A202" s="15" t="s">
        <v>372</v>
      </c>
      <c r="B202" s="31" t="s">
        <v>373</v>
      </c>
      <c r="C202" s="6"/>
      <c r="D202" s="21"/>
      <c r="E202" s="25"/>
      <c r="F202" s="21"/>
    </row>
    <row r="203" spans="1:6" x14ac:dyDescent="0.25">
      <c r="A203" s="15" t="s">
        <v>374</v>
      </c>
      <c r="B203" s="31" t="s">
        <v>375</v>
      </c>
      <c r="C203" s="6" t="s">
        <v>376</v>
      </c>
      <c r="D203" s="21">
        <v>1</v>
      </c>
      <c r="E203" s="42"/>
      <c r="F203" s="21">
        <f t="shared" ref="F203:F207" si="4">D203*E203</f>
        <v>0</v>
      </c>
    </row>
    <row r="204" spans="1:6" x14ac:dyDescent="0.25">
      <c r="A204" s="15" t="s">
        <v>377</v>
      </c>
      <c r="B204" s="31" t="s">
        <v>378</v>
      </c>
      <c r="C204" s="6" t="s">
        <v>376</v>
      </c>
      <c r="D204" s="21">
        <v>1</v>
      </c>
      <c r="E204" s="42"/>
      <c r="F204" s="21">
        <f t="shared" si="4"/>
        <v>0</v>
      </c>
    </row>
    <row r="205" spans="1:6" ht="30" x14ac:dyDescent="0.25">
      <c r="A205" s="15" t="s">
        <v>379</v>
      </c>
      <c r="B205" s="31" t="s">
        <v>380</v>
      </c>
      <c r="C205" s="6" t="s">
        <v>376</v>
      </c>
      <c r="D205" s="21">
        <v>1</v>
      </c>
      <c r="E205" s="42"/>
      <c r="F205" s="21">
        <f t="shared" si="4"/>
        <v>0</v>
      </c>
    </row>
    <row r="206" spans="1:6" x14ac:dyDescent="0.25">
      <c r="A206" s="15" t="s">
        <v>381</v>
      </c>
      <c r="B206" s="31" t="s">
        <v>382</v>
      </c>
      <c r="C206" s="6" t="s">
        <v>376</v>
      </c>
      <c r="D206" s="21">
        <v>1</v>
      </c>
      <c r="E206" s="42"/>
      <c r="F206" s="21">
        <f t="shared" si="4"/>
        <v>0</v>
      </c>
    </row>
    <row r="207" spans="1:6" ht="30" x14ac:dyDescent="0.25">
      <c r="A207" s="15" t="s">
        <v>383</v>
      </c>
      <c r="B207" s="31" t="s">
        <v>384</v>
      </c>
      <c r="C207" s="6" t="s">
        <v>376</v>
      </c>
      <c r="D207" s="21">
        <v>1</v>
      </c>
      <c r="E207" s="42"/>
      <c r="F207" s="21">
        <f t="shared" si="4"/>
        <v>0</v>
      </c>
    </row>
    <row r="208" spans="1:6" x14ac:dyDescent="0.25">
      <c r="A208" s="16" t="s">
        <v>9</v>
      </c>
      <c r="B208" s="34" t="s">
        <v>385</v>
      </c>
      <c r="C208" s="6"/>
      <c r="D208" s="21"/>
      <c r="E208" s="25"/>
      <c r="F208" s="28">
        <f>SUM(F202:F207)</f>
        <v>0</v>
      </c>
    </row>
    <row r="209" spans="1:6" s="2" customFormat="1" ht="15.75" x14ac:dyDescent="0.25">
      <c r="A209" s="14" t="s">
        <v>386</v>
      </c>
      <c r="B209" s="33" t="s">
        <v>387</v>
      </c>
      <c r="C209" s="8" t="s">
        <v>9</v>
      </c>
      <c r="D209" s="22" t="s">
        <v>9</v>
      </c>
      <c r="E209" s="26"/>
      <c r="F209" s="22" t="s">
        <v>9</v>
      </c>
    </row>
    <row r="210" spans="1:6" x14ac:dyDescent="0.25">
      <c r="A210" s="15" t="s">
        <v>388</v>
      </c>
      <c r="B210" s="31" t="s">
        <v>389</v>
      </c>
      <c r="C210" s="6"/>
      <c r="D210" s="21"/>
      <c r="E210" s="25"/>
      <c r="F210" s="21"/>
    </row>
    <row r="211" spans="1:6" ht="30" x14ac:dyDescent="0.25">
      <c r="A211" s="15" t="s">
        <v>390</v>
      </c>
      <c r="B211" s="31" t="s">
        <v>391</v>
      </c>
      <c r="C211" s="6" t="s">
        <v>376</v>
      </c>
      <c r="D211" s="21">
        <v>1</v>
      </c>
      <c r="E211" s="43"/>
      <c r="F211" s="21">
        <f t="shared" ref="F211:F217" si="5">D211*E211</f>
        <v>0</v>
      </c>
    </row>
    <row r="212" spans="1:6" ht="30" x14ac:dyDescent="0.25">
      <c r="A212" s="15" t="s">
        <v>392</v>
      </c>
      <c r="B212" s="31" t="s">
        <v>393</v>
      </c>
      <c r="C212" s="6" t="s">
        <v>376</v>
      </c>
      <c r="D212" s="21">
        <v>1</v>
      </c>
      <c r="E212" s="43"/>
      <c r="F212" s="21">
        <f t="shared" si="5"/>
        <v>0</v>
      </c>
    </row>
    <row r="213" spans="1:6" ht="30" x14ac:dyDescent="0.25">
      <c r="A213" s="15" t="s">
        <v>394</v>
      </c>
      <c r="B213" s="31" t="s">
        <v>395</v>
      </c>
      <c r="C213" s="6" t="s">
        <v>376</v>
      </c>
      <c r="D213" s="21">
        <v>1</v>
      </c>
      <c r="E213" s="43"/>
      <c r="F213" s="21">
        <f t="shared" si="5"/>
        <v>0</v>
      </c>
    </row>
    <row r="214" spans="1:6" ht="30" x14ac:dyDescent="0.25">
      <c r="A214" s="15" t="s">
        <v>396</v>
      </c>
      <c r="B214" s="31" t="s">
        <v>397</v>
      </c>
      <c r="C214" s="6" t="s">
        <v>376</v>
      </c>
      <c r="D214" s="21">
        <v>1</v>
      </c>
      <c r="E214" s="43"/>
      <c r="F214" s="21">
        <f t="shared" si="5"/>
        <v>0</v>
      </c>
    </row>
    <row r="215" spans="1:6" ht="30" x14ac:dyDescent="0.25">
      <c r="A215" s="15" t="s">
        <v>398</v>
      </c>
      <c r="B215" s="31" t="s">
        <v>399</v>
      </c>
      <c r="C215" s="6" t="s">
        <v>376</v>
      </c>
      <c r="D215" s="21">
        <v>1</v>
      </c>
      <c r="E215" s="43"/>
      <c r="F215" s="21">
        <f t="shared" si="5"/>
        <v>0</v>
      </c>
    </row>
    <row r="216" spans="1:6" ht="30" x14ac:dyDescent="0.25">
      <c r="A216" s="15" t="s">
        <v>400</v>
      </c>
      <c r="B216" s="31" t="s">
        <v>401</v>
      </c>
      <c r="C216" s="6" t="s">
        <v>402</v>
      </c>
      <c r="D216" s="21">
        <v>1</v>
      </c>
      <c r="E216" s="43"/>
      <c r="F216" s="21">
        <f t="shared" si="5"/>
        <v>0</v>
      </c>
    </row>
    <row r="217" spans="1:6" x14ac:dyDescent="0.25">
      <c r="A217" s="15" t="s">
        <v>403</v>
      </c>
      <c r="B217" s="31" t="s">
        <v>404</v>
      </c>
      <c r="C217" s="6" t="s">
        <v>376</v>
      </c>
      <c r="D217" s="21">
        <v>1</v>
      </c>
      <c r="E217" s="43"/>
      <c r="F217" s="21">
        <f t="shared" si="5"/>
        <v>0</v>
      </c>
    </row>
    <row r="218" spans="1:6" x14ac:dyDescent="0.25">
      <c r="A218" s="16" t="s">
        <v>9</v>
      </c>
      <c r="B218" s="34" t="s">
        <v>405</v>
      </c>
      <c r="C218" s="6"/>
      <c r="D218" s="21"/>
      <c r="E218" s="25"/>
      <c r="F218" s="28">
        <f>SUM(F210:F217)</f>
        <v>0</v>
      </c>
    </row>
    <row r="219" spans="1:6" x14ac:dyDescent="0.25">
      <c r="A219" s="16" t="s">
        <v>9</v>
      </c>
      <c r="B219" s="34" t="s">
        <v>406</v>
      </c>
      <c r="C219" s="6"/>
      <c r="D219" s="21"/>
      <c r="E219" s="25"/>
      <c r="F219" s="28">
        <f>SUM(F208,F218)</f>
        <v>0</v>
      </c>
    </row>
    <row r="220" spans="1:6" x14ac:dyDescent="0.25">
      <c r="A220" s="16" t="s">
        <v>9</v>
      </c>
      <c r="B220" s="34" t="s">
        <v>407</v>
      </c>
      <c r="C220" s="6"/>
      <c r="D220" s="21"/>
      <c r="E220" s="25"/>
      <c r="F220" s="28">
        <f>SUM(F199,F219)</f>
        <v>0</v>
      </c>
    </row>
    <row r="221" spans="1:6" x14ac:dyDescent="0.25">
      <c r="A221" s="12"/>
      <c r="B221" s="31"/>
      <c r="C221" s="6"/>
      <c r="D221" s="21"/>
      <c r="E221" s="25"/>
      <c r="F221" s="21"/>
    </row>
    <row r="222" spans="1:6" s="2" customFormat="1" ht="15.75" x14ac:dyDescent="0.25">
      <c r="A222" s="14" t="s">
        <v>408</v>
      </c>
      <c r="B222" s="33" t="s">
        <v>409</v>
      </c>
      <c r="C222" s="8" t="s">
        <v>9</v>
      </c>
      <c r="D222" s="22" t="s">
        <v>9</v>
      </c>
      <c r="E222" s="26"/>
      <c r="F222" s="22" t="s">
        <v>9</v>
      </c>
    </row>
    <row r="223" spans="1:6" s="2" customFormat="1" ht="15.75" x14ac:dyDescent="0.25">
      <c r="A223" s="14" t="s">
        <v>410</v>
      </c>
      <c r="B223" s="33" t="s">
        <v>26</v>
      </c>
      <c r="C223" s="8" t="s">
        <v>9</v>
      </c>
      <c r="D223" s="22" t="s">
        <v>9</v>
      </c>
      <c r="E223" s="26"/>
      <c r="F223" s="22" t="s">
        <v>9</v>
      </c>
    </row>
    <row r="224" spans="1:6" s="2" customFormat="1" ht="15.75" x14ac:dyDescent="0.25">
      <c r="A224" s="14" t="s">
        <v>411</v>
      </c>
      <c r="B224" s="33" t="s">
        <v>412</v>
      </c>
      <c r="C224" s="8" t="s">
        <v>9</v>
      </c>
      <c r="D224" s="22" t="s">
        <v>9</v>
      </c>
      <c r="E224" s="26"/>
      <c r="F224" s="22" t="s">
        <v>9</v>
      </c>
    </row>
    <row r="225" spans="1:6" ht="45" x14ac:dyDescent="0.25">
      <c r="A225" s="15" t="s">
        <v>413</v>
      </c>
      <c r="B225" s="31" t="s">
        <v>414</v>
      </c>
      <c r="C225" s="6"/>
      <c r="D225" s="21"/>
      <c r="E225" s="25"/>
      <c r="F225" s="21"/>
    </row>
    <row r="226" spans="1:6" x14ac:dyDescent="0.25">
      <c r="A226" s="15" t="s">
        <v>415</v>
      </c>
      <c r="B226" s="31" t="s">
        <v>416</v>
      </c>
      <c r="C226" s="6"/>
      <c r="D226" s="21"/>
      <c r="E226" s="25"/>
      <c r="F226" s="21"/>
    </row>
    <row r="227" spans="1:6" ht="165" x14ac:dyDescent="0.25">
      <c r="A227" s="15" t="s">
        <v>417</v>
      </c>
      <c r="B227" s="31" t="s">
        <v>418</v>
      </c>
      <c r="C227" s="6"/>
      <c r="D227" s="21"/>
      <c r="E227" s="25"/>
      <c r="F227" s="21"/>
    </row>
    <row r="228" spans="1:6" x14ac:dyDescent="0.25">
      <c r="A228" s="15" t="s">
        <v>419</v>
      </c>
      <c r="B228" s="31" t="s">
        <v>420</v>
      </c>
      <c r="C228" s="6"/>
      <c r="D228" s="21"/>
      <c r="E228" s="25"/>
      <c r="F228" s="21"/>
    </row>
    <row r="229" spans="1:6" x14ac:dyDescent="0.25">
      <c r="A229" s="15" t="s">
        <v>421</v>
      </c>
      <c r="B229" s="31" t="s">
        <v>422</v>
      </c>
      <c r="C229" s="6" t="s">
        <v>3</v>
      </c>
      <c r="D229" s="21">
        <v>1</v>
      </c>
      <c r="E229" s="42"/>
      <c r="F229" s="21">
        <f t="shared" ref="F229:F242" si="6">D229*E229</f>
        <v>0</v>
      </c>
    </row>
    <row r="230" spans="1:6" x14ac:dyDescent="0.25">
      <c r="A230" s="15" t="s">
        <v>423</v>
      </c>
      <c r="B230" s="31" t="s">
        <v>424</v>
      </c>
      <c r="C230" s="6" t="s">
        <v>3</v>
      </c>
      <c r="D230" s="21">
        <v>1</v>
      </c>
      <c r="E230" s="42"/>
      <c r="F230" s="21">
        <f t="shared" si="6"/>
        <v>0</v>
      </c>
    </row>
    <row r="231" spans="1:6" x14ac:dyDescent="0.25">
      <c r="A231" s="15" t="s">
        <v>425</v>
      </c>
      <c r="B231" s="31" t="s">
        <v>426</v>
      </c>
      <c r="C231" s="6" t="s">
        <v>3</v>
      </c>
      <c r="D231" s="21">
        <v>1</v>
      </c>
      <c r="E231" s="42"/>
      <c r="F231" s="21">
        <f t="shared" si="6"/>
        <v>0</v>
      </c>
    </row>
    <row r="232" spans="1:6" x14ac:dyDescent="0.25">
      <c r="A232" s="15" t="s">
        <v>427</v>
      </c>
      <c r="B232" s="31" t="s">
        <v>428</v>
      </c>
      <c r="C232" s="6" t="s">
        <v>3</v>
      </c>
      <c r="D232" s="21">
        <v>1</v>
      </c>
      <c r="E232" s="42"/>
      <c r="F232" s="21">
        <f t="shared" si="6"/>
        <v>0</v>
      </c>
    </row>
    <row r="233" spans="1:6" x14ac:dyDescent="0.25">
      <c r="A233" s="15" t="s">
        <v>429</v>
      </c>
      <c r="B233" s="31" t="s">
        <v>430</v>
      </c>
      <c r="C233" s="6" t="s">
        <v>3</v>
      </c>
      <c r="D233" s="21">
        <v>1</v>
      </c>
      <c r="E233" s="42"/>
      <c r="F233" s="21">
        <f t="shared" si="6"/>
        <v>0</v>
      </c>
    </row>
    <row r="234" spans="1:6" x14ac:dyDescent="0.25">
      <c r="A234" s="15" t="s">
        <v>431</v>
      </c>
      <c r="B234" s="31" t="s">
        <v>432</v>
      </c>
      <c r="C234" s="6" t="s">
        <v>3</v>
      </c>
      <c r="D234" s="21">
        <v>1</v>
      </c>
      <c r="E234" s="42"/>
      <c r="F234" s="21">
        <f t="shared" si="6"/>
        <v>0</v>
      </c>
    </row>
    <row r="235" spans="1:6" x14ac:dyDescent="0.25">
      <c r="A235" s="15" t="s">
        <v>433</v>
      </c>
      <c r="B235" s="31" t="s">
        <v>434</v>
      </c>
      <c r="C235" s="6" t="s">
        <v>3</v>
      </c>
      <c r="D235" s="21">
        <v>1</v>
      </c>
      <c r="E235" s="42"/>
      <c r="F235" s="21">
        <f t="shared" si="6"/>
        <v>0</v>
      </c>
    </row>
    <row r="236" spans="1:6" ht="30" x14ac:dyDescent="0.25">
      <c r="A236" s="15" t="s">
        <v>435</v>
      </c>
      <c r="B236" s="31" t="s">
        <v>436</v>
      </c>
      <c r="C236" s="6" t="s">
        <v>237</v>
      </c>
      <c r="D236" s="21">
        <v>1</v>
      </c>
      <c r="E236" s="42"/>
      <c r="F236" s="21">
        <f t="shared" si="6"/>
        <v>0</v>
      </c>
    </row>
    <row r="237" spans="1:6" x14ac:dyDescent="0.25">
      <c r="A237" s="15" t="s">
        <v>437</v>
      </c>
      <c r="B237" s="31" t="s">
        <v>438</v>
      </c>
      <c r="C237" s="6"/>
      <c r="D237" s="21"/>
      <c r="E237" s="39"/>
      <c r="F237" s="21"/>
    </row>
    <row r="238" spans="1:6" x14ac:dyDescent="0.25">
      <c r="A238" s="15" t="s">
        <v>439</v>
      </c>
      <c r="B238" s="31" t="s">
        <v>440</v>
      </c>
      <c r="C238" s="6" t="s">
        <v>237</v>
      </c>
      <c r="D238" s="21">
        <v>1</v>
      </c>
      <c r="E238" s="42"/>
      <c r="F238" s="21">
        <f t="shared" si="6"/>
        <v>0</v>
      </c>
    </row>
    <row r="239" spans="1:6" x14ac:dyDescent="0.25">
      <c r="A239" s="15" t="s">
        <v>441</v>
      </c>
      <c r="B239" s="31" t="s">
        <v>442</v>
      </c>
      <c r="C239" s="6" t="s">
        <v>237</v>
      </c>
      <c r="D239" s="21">
        <v>1</v>
      </c>
      <c r="E239" s="42"/>
      <c r="F239" s="21">
        <f t="shared" si="6"/>
        <v>0</v>
      </c>
    </row>
    <row r="240" spans="1:6" ht="45" x14ac:dyDescent="0.25">
      <c r="A240" s="15" t="s">
        <v>443</v>
      </c>
      <c r="B240" s="31" t="s">
        <v>444</v>
      </c>
      <c r="C240" s="6" t="s">
        <v>237</v>
      </c>
      <c r="D240" s="21">
        <v>1</v>
      </c>
      <c r="E240" s="42"/>
      <c r="F240" s="21">
        <f t="shared" si="6"/>
        <v>0</v>
      </c>
    </row>
    <row r="241" spans="1:6" ht="30" x14ac:dyDescent="0.25">
      <c r="A241" s="15" t="s">
        <v>445</v>
      </c>
      <c r="B241" s="31" t="s">
        <v>446</v>
      </c>
      <c r="C241" s="6" t="s">
        <v>237</v>
      </c>
      <c r="D241" s="21">
        <v>1</v>
      </c>
      <c r="E241" s="42"/>
      <c r="F241" s="21">
        <f t="shared" si="6"/>
        <v>0</v>
      </c>
    </row>
    <row r="242" spans="1:6" ht="30" x14ac:dyDescent="0.25">
      <c r="A242" s="15" t="s">
        <v>447</v>
      </c>
      <c r="B242" s="31" t="s">
        <v>448</v>
      </c>
      <c r="C242" s="6" t="s">
        <v>237</v>
      </c>
      <c r="D242" s="21">
        <v>1</v>
      </c>
      <c r="E242" s="42"/>
      <c r="F242" s="21">
        <f t="shared" si="6"/>
        <v>0</v>
      </c>
    </row>
    <row r="243" spans="1:6" x14ac:dyDescent="0.25">
      <c r="A243" s="16" t="s">
        <v>9</v>
      </c>
      <c r="B243" s="34" t="s">
        <v>449</v>
      </c>
      <c r="C243" s="6"/>
      <c r="D243" s="21"/>
      <c r="E243" s="25"/>
      <c r="F243" s="28">
        <f>SUM(F225:F242)</f>
        <v>0</v>
      </c>
    </row>
    <row r="244" spans="1:6" x14ac:dyDescent="0.25">
      <c r="A244" s="16" t="s">
        <v>9</v>
      </c>
      <c r="B244" s="34" t="s">
        <v>141</v>
      </c>
      <c r="C244" s="6"/>
      <c r="D244" s="21"/>
      <c r="E244" s="25"/>
      <c r="F244" s="28">
        <f>SUM(F243)</f>
        <v>0</v>
      </c>
    </row>
    <row r="245" spans="1:6" x14ac:dyDescent="0.25">
      <c r="A245" s="16" t="s">
        <v>9</v>
      </c>
      <c r="B245" s="34" t="s">
        <v>450</v>
      </c>
      <c r="C245" s="6"/>
      <c r="D245" s="21"/>
      <c r="E245" s="25"/>
      <c r="F245" s="28">
        <f>SUM(F244)</f>
        <v>0</v>
      </c>
    </row>
    <row r="246" spans="1:6" x14ac:dyDescent="0.25">
      <c r="A246" s="12"/>
      <c r="B246" s="31"/>
      <c r="C246" s="6"/>
      <c r="D246" s="21"/>
      <c r="E246" s="25"/>
      <c r="F246" s="21"/>
    </row>
    <row r="247" spans="1:6" s="2" customFormat="1" ht="15.75" x14ac:dyDescent="0.25">
      <c r="A247" s="14" t="s">
        <v>451</v>
      </c>
      <c r="B247" s="33" t="s">
        <v>452</v>
      </c>
      <c r="C247" s="8" t="s">
        <v>9</v>
      </c>
      <c r="D247" s="22" t="s">
        <v>9</v>
      </c>
      <c r="E247" s="26"/>
      <c r="F247" s="22" t="s">
        <v>9</v>
      </c>
    </row>
    <row r="248" spans="1:6" s="2" customFormat="1" ht="15.75" x14ac:dyDescent="0.25">
      <c r="A248" s="14" t="s">
        <v>453</v>
      </c>
      <c r="B248" s="33" t="s">
        <v>454</v>
      </c>
      <c r="C248" s="8" t="s">
        <v>9</v>
      </c>
      <c r="D248" s="22" t="s">
        <v>9</v>
      </c>
      <c r="E248" s="26"/>
      <c r="F248" s="22" t="s">
        <v>9</v>
      </c>
    </row>
    <row r="249" spans="1:6" s="2" customFormat="1" ht="15.75" x14ac:dyDescent="0.25">
      <c r="A249" s="14" t="s">
        <v>455</v>
      </c>
      <c r="B249" s="33" t="s">
        <v>456</v>
      </c>
      <c r="C249" s="8" t="s">
        <v>9</v>
      </c>
      <c r="D249" s="22" t="s">
        <v>9</v>
      </c>
      <c r="E249" s="26"/>
      <c r="F249" s="22" t="s">
        <v>9</v>
      </c>
    </row>
    <row r="250" spans="1:6" ht="30" x14ac:dyDescent="0.25">
      <c r="A250" s="15" t="s">
        <v>457</v>
      </c>
      <c r="B250" s="31" t="s">
        <v>458</v>
      </c>
      <c r="C250" s="6" t="s">
        <v>108</v>
      </c>
      <c r="D250" s="21">
        <v>1</v>
      </c>
      <c r="E250" s="42"/>
      <c r="F250" s="21">
        <f t="shared" ref="F250" si="7">D250*E250</f>
        <v>0</v>
      </c>
    </row>
    <row r="251" spans="1:6" x14ac:dyDescent="0.25">
      <c r="A251" s="16" t="s">
        <v>9</v>
      </c>
      <c r="B251" s="34" t="s">
        <v>459</v>
      </c>
      <c r="C251" s="6"/>
      <c r="D251" s="21"/>
      <c r="E251" s="25"/>
      <c r="F251" s="28">
        <f>SUM(F250:F250)</f>
        <v>0</v>
      </c>
    </row>
    <row r="252" spans="1:6" s="2" customFormat="1" ht="15.75" x14ac:dyDescent="0.25">
      <c r="A252" s="14" t="s">
        <v>460</v>
      </c>
      <c r="B252" s="33" t="s">
        <v>461</v>
      </c>
      <c r="C252" s="8" t="s">
        <v>9</v>
      </c>
      <c r="D252" s="22" t="s">
        <v>9</v>
      </c>
      <c r="E252" s="26"/>
      <c r="F252" s="22" t="s">
        <v>9</v>
      </c>
    </row>
    <row r="253" spans="1:6" ht="60" x14ac:dyDescent="0.25">
      <c r="A253" s="15" t="s">
        <v>462</v>
      </c>
      <c r="B253" s="31" t="s">
        <v>463</v>
      </c>
      <c r="C253" s="6"/>
      <c r="D253" s="21"/>
      <c r="E253" s="25"/>
      <c r="F253" s="21"/>
    </row>
    <row r="254" spans="1:6" ht="30" x14ac:dyDescent="0.25">
      <c r="A254" s="15" t="s">
        <v>464</v>
      </c>
      <c r="B254" s="31" t="s">
        <v>465</v>
      </c>
      <c r="C254" s="6" t="s">
        <v>466</v>
      </c>
      <c r="D254" s="21">
        <v>1</v>
      </c>
      <c r="E254" s="42"/>
      <c r="F254" s="21">
        <f t="shared" ref="F254:F260" si="8">D254*E254</f>
        <v>0</v>
      </c>
    </row>
    <row r="255" spans="1:6" ht="30" x14ac:dyDescent="0.25">
      <c r="A255" s="15" t="s">
        <v>467</v>
      </c>
      <c r="B255" s="31" t="s">
        <v>468</v>
      </c>
      <c r="C255" s="6" t="s">
        <v>466</v>
      </c>
      <c r="D255" s="21">
        <v>1</v>
      </c>
      <c r="E255" s="42"/>
      <c r="F255" s="21">
        <f t="shared" si="8"/>
        <v>0</v>
      </c>
    </row>
    <row r="256" spans="1:6" ht="45" x14ac:dyDescent="0.25">
      <c r="A256" s="15" t="s">
        <v>469</v>
      </c>
      <c r="B256" s="31" t="s">
        <v>470</v>
      </c>
      <c r="C256" s="6" t="s">
        <v>466</v>
      </c>
      <c r="D256" s="21">
        <v>1</v>
      </c>
      <c r="E256" s="42"/>
      <c r="F256" s="21">
        <f t="shared" si="8"/>
        <v>0</v>
      </c>
    </row>
    <row r="257" spans="1:6" ht="30" x14ac:dyDescent="0.25">
      <c r="A257" s="15" t="s">
        <v>471</v>
      </c>
      <c r="B257" s="31" t="s">
        <v>472</v>
      </c>
      <c r="C257" s="6" t="s">
        <v>466</v>
      </c>
      <c r="D257" s="21">
        <v>1</v>
      </c>
      <c r="E257" s="42"/>
      <c r="F257" s="21">
        <f t="shared" si="8"/>
        <v>0</v>
      </c>
    </row>
    <row r="258" spans="1:6" ht="30" x14ac:dyDescent="0.25">
      <c r="A258" s="15" t="s">
        <v>473</v>
      </c>
      <c r="B258" s="31" t="s">
        <v>474</v>
      </c>
      <c r="C258" s="6" t="s">
        <v>402</v>
      </c>
      <c r="D258" s="21">
        <v>1</v>
      </c>
      <c r="E258" s="42"/>
      <c r="F258" s="21">
        <f t="shared" si="8"/>
        <v>0</v>
      </c>
    </row>
    <row r="259" spans="1:6" ht="60" x14ac:dyDescent="0.25">
      <c r="A259" s="15" t="s">
        <v>475</v>
      </c>
      <c r="B259" s="31" t="s">
        <v>476</v>
      </c>
      <c r="C259" s="6" t="s">
        <v>31</v>
      </c>
      <c r="D259" s="21">
        <v>1</v>
      </c>
      <c r="E259" s="42"/>
      <c r="F259" s="21">
        <f t="shared" si="8"/>
        <v>0</v>
      </c>
    </row>
    <row r="260" spans="1:6" x14ac:dyDescent="0.25">
      <c r="A260" s="15" t="s">
        <v>477</v>
      </c>
      <c r="B260" s="31" t="s">
        <v>478</v>
      </c>
      <c r="C260" s="6" t="s">
        <v>31</v>
      </c>
      <c r="D260" s="21">
        <v>1</v>
      </c>
      <c r="E260" s="42"/>
      <c r="F260" s="21">
        <f t="shared" si="8"/>
        <v>0</v>
      </c>
    </row>
    <row r="261" spans="1:6" x14ac:dyDescent="0.25">
      <c r="A261" s="16" t="s">
        <v>9</v>
      </c>
      <c r="B261" s="34" t="s">
        <v>479</v>
      </c>
      <c r="C261" s="6"/>
      <c r="D261" s="21"/>
      <c r="E261" s="25"/>
      <c r="F261" s="28">
        <f>SUM(F253:F260)</f>
        <v>0</v>
      </c>
    </row>
    <row r="262" spans="1:6" s="2" customFormat="1" ht="15.75" x14ac:dyDescent="0.25">
      <c r="A262" s="14" t="s">
        <v>480</v>
      </c>
      <c r="B262" s="33" t="s">
        <v>481</v>
      </c>
      <c r="C262" s="8" t="s">
        <v>9</v>
      </c>
      <c r="D262" s="22" t="s">
        <v>9</v>
      </c>
      <c r="E262" s="26"/>
      <c r="F262" s="22" t="s">
        <v>9</v>
      </c>
    </row>
    <row r="263" spans="1:6" ht="30" x14ac:dyDescent="0.25">
      <c r="A263" s="15" t="s">
        <v>482</v>
      </c>
      <c r="B263" s="31" t="s">
        <v>483</v>
      </c>
      <c r="C263" s="6"/>
      <c r="D263" s="21"/>
      <c r="E263" s="25"/>
      <c r="F263" s="21"/>
    </row>
    <row r="264" spans="1:6" ht="30" x14ac:dyDescent="0.25">
      <c r="A264" s="15" t="s">
        <v>484</v>
      </c>
      <c r="B264" s="31" t="s">
        <v>485</v>
      </c>
      <c r="C264" s="6" t="s">
        <v>466</v>
      </c>
      <c r="D264" s="21">
        <v>1</v>
      </c>
      <c r="E264" s="42"/>
      <c r="F264" s="21">
        <f t="shared" ref="F264:F271" si="9">D264*E264</f>
        <v>0</v>
      </c>
    </row>
    <row r="265" spans="1:6" x14ac:dyDescent="0.25">
      <c r="A265" s="15" t="s">
        <v>486</v>
      </c>
      <c r="B265" s="31" t="s">
        <v>487</v>
      </c>
      <c r="C265" s="6" t="s">
        <v>466</v>
      </c>
      <c r="D265" s="21">
        <v>1</v>
      </c>
      <c r="E265" s="42"/>
      <c r="F265" s="21">
        <f t="shared" si="9"/>
        <v>0</v>
      </c>
    </row>
    <row r="266" spans="1:6" x14ac:dyDescent="0.25">
      <c r="A266" s="15" t="s">
        <v>488</v>
      </c>
      <c r="B266" s="31" t="s">
        <v>489</v>
      </c>
      <c r="C266" s="6" t="s">
        <v>31</v>
      </c>
      <c r="D266" s="21">
        <v>1</v>
      </c>
      <c r="E266" s="42"/>
      <c r="F266" s="21">
        <f t="shared" si="9"/>
        <v>0</v>
      </c>
    </row>
    <row r="267" spans="1:6" x14ac:dyDescent="0.25">
      <c r="A267" s="15" t="s">
        <v>490</v>
      </c>
      <c r="B267" s="31" t="s">
        <v>491</v>
      </c>
      <c r="C267" s="6" t="s">
        <v>31</v>
      </c>
      <c r="D267" s="21">
        <v>1</v>
      </c>
      <c r="E267" s="42"/>
      <c r="F267" s="21">
        <f t="shared" si="9"/>
        <v>0</v>
      </c>
    </row>
    <row r="268" spans="1:6" x14ac:dyDescent="0.25">
      <c r="A268" s="15" t="s">
        <v>492</v>
      </c>
      <c r="B268" s="31" t="s">
        <v>493</v>
      </c>
      <c r="C268" s="6" t="s">
        <v>31</v>
      </c>
      <c r="D268" s="21">
        <v>1</v>
      </c>
      <c r="E268" s="42"/>
      <c r="F268" s="21">
        <f t="shared" si="9"/>
        <v>0</v>
      </c>
    </row>
    <row r="269" spans="1:6" x14ac:dyDescent="0.25">
      <c r="A269" s="15" t="s">
        <v>494</v>
      </c>
      <c r="B269" s="31" t="s">
        <v>495</v>
      </c>
      <c r="C269" s="6" t="s">
        <v>31</v>
      </c>
      <c r="D269" s="21">
        <v>1</v>
      </c>
      <c r="E269" s="42"/>
      <c r="F269" s="21">
        <f t="shared" si="9"/>
        <v>0</v>
      </c>
    </row>
    <row r="270" spans="1:6" ht="30" x14ac:dyDescent="0.25">
      <c r="A270" s="15" t="s">
        <v>496</v>
      </c>
      <c r="B270" s="31" t="s">
        <v>497</v>
      </c>
      <c r="C270" s="6" t="s">
        <v>31</v>
      </c>
      <c r="D270" s="21">
        <v>1</v>
      </c>
      <c r="E270" s="42"/>
      <c r="F270" s="21">
        <f t="shared" si="9"/>
        <v>0</v>
      </c>
    </row>
    <row r="271" spans="1:6" ht="60" x14ac:dyDescent="0.25">
      <c r="A271" s="15" t="s">
        <v>498</v>
      </c>
      <c r="B271" s="31" t="s">
        <v>499</v>
      </c>
      <c r="C271" s="6" t="s">
        <v>466</v>
      </c>
      <c r="D271" s="21">
        <v>1</v>
      </c>
      <c r="E271" s="42"/>
      <c r="F271" s="21">
        <f t="shared" si="9"/>
        <v>0</v>
      </c>
    </row>
    <row r="272" spans="1:6" x14ac:dyDescent="0.25">
      <c r="A272" s="16" t="s">
        <v>9</v>
      </c>
      <c r="B272" s="34" t="s">
        <v>500</v>
      </c>
      <c r="C272" s="6"/>
      <c r="D272" s="21"/>
      <c r="E272" s="25"/>
      <c r="F272" s="28">
        <f>SUM(F263:F271)</f>
        <v>0</v>
      </c>
    </row>
    <row r="273" spans="1:6" s="2" customFormat="1" ht="15.75" x14ac:dyDescent="0.25">
      <c r="A273" s="14" t="s">
        <v>501</v>
      </c>
      <c r="B273" s="33" t="s">
        <v>502</v>
      </c>
      <c r="C273" s="8" t="s">
        <v>9</v>
      </c>
      <c r="D273" s="22" t="s">
        <v>9</v>
      </c>
      <c r="E273" s="26"/>
      <c r="F273" s="22" t="s">
        <v>9</v>
      </c>
    </row>
    <row r="274" spans="1:6" x14ac:dyDescent="0.25">
      <c r="A274" s="15" t="s">
        <v>503</v>
      </c>
      <c r="B274" s="31" t="s">
        <v>504</v>
      </c>
      <c r="C274" s="6" t="s">
        <v>31</v>
      </c>
      <c r="D274" s="21">
        <v>1</v>
      </c>
      <c r="E274" s="42"/>
      <c r="F274" s="21">
        <f t="shared" ref="F274:F281" si="10">D274*E274</f>
        <v>0</v>
      </c>
    </row>
    <row r="275" spans="1:6" x14ac:dyDescent="0.25">
      <c r="A275" s="15" t="s">
        <v>505</v>
      </c>
      <c r="B275" s="31" t="s">
        <v>506</v>
      </c>
      <c r="C275" s="6" t="s">
        <v>3</v>
      </c>
      <c r="D275" s="21">
        <v>1</v>
      </c>
      <c r="E275" s="42"/>
      <c r="F275" s="21">
        <f t="shared" si="10"/>
        <v>0</v>
      </c>
    </row>
    <row r="276" spans="1:6" x14ac:dyDescent="0.25">
      <c r="A276" s="15" t="s">
        <v>507</v>
      </c>
      <c r="B276" s="31" t="s">
        <v>508</v>
      </c>
      <c r="C276" s="6" t="s">
        <v>3</v>
      </c>
      <c r="D276" s="21">
        <v>1</v>
      </c>
      <c r="E276" s="42"/>
      <c r="F276" s="21">
        <f t="shared" si="10"/>
        <v>0</v>
      </c>
    </row>
    <row r="277" spans="1:6" x14ac:dyDescent="0.25">
      <c r="A277" s="15" t="s">
        <v>509</v>
      </c>
      <c r="B277" s="31" t="s">
        <v>510</v>
      </c>
      <c r="C277" s="6" t="s">
        <v>466</v>
      </c>
      <c r="D277" s="21">
        <v>1</v>
      </c>
      <c r="E277" s="42"/>
      <c r="F277" s="21">
        <f t="shared" si="10"/>
        <v>0</v>
      </c>
    </row>
    <row r="278" spans="1:6" x14ac:dyDescent="0.25">
      <c r="A278" s="15" t="s">
        <v>511</v>
      </c>
      <c r="B278" s="31" t="s">
        <v>512</v>
      </c>
      <c r="C278" s="6" t="s">
        <v>466</v>
      </c>
      <c r="D278" s="21">
        <v>1</v>
      </c>
      <c r="E278" s="42"/>
      <c r="F278" s="21">
        <f t="shared" si="10"/>
        <v>0</v>
      </c>
    </row>
    <row r="279" spans="1:6" x14ac:dyDescent="0.25">
      <c r="A279" s="15" t="s">
        <v>513</v>
      </c>
      <c r="B279" s="31" t="s">
        <v>514</v>
      </c>
      <c r="C279" s="6" t="s">
        <v>31</v>
      </c>
      <c r="D279" s="21">
        <v>1</v>
      </c>
      <c r="E279" s="42"/>
      <c r="F279" s="21">
        <f t="shared" si="10"/>
        <v>0</v>
      </c>
    </row>
    <row r="280" spans="1:6" x14ac:dyDescent="0.25">
      <c r="A280" s="15" t="s">
        <v>515</v>
      </c>
      <c r="B280" s="31" t="s">
        <v>516</v>
      </c>
      <c r="C280" s="6" t="s">
        <v>31</v>
      </c>
      <c r="D280" s="21">
        <v>1</v>
      </c>
      <c r="E280" s="42"/>
      <c r="F280" s="21">
        <f t="shared" si="10"/>
        <v>0</v>
      </c>
    </row>
    <row r="281" spans="1:6" x14ac:dyDescent="0.25">
      <c r="A281" s="15" t="s">
        <v>517</v>
      </c>
      <c r="B281" s="31" t="s">
        <v>518</v>
      </c>
      <c r="C281" s="6" t="s">
        <v>31</v>
      </c>
      <c r="D281" s="21">
        <v>1</v>
      </c>
      <c r="E281" s="42"/>
      <c r="F281" s="21">
        <f t="shared" si="10"/>
        <v>0</v>
      </c>
    </row>
    <row r="282" spans="1:6" x14ac:dyDescent="0.25">
      <c r="A282" s="16" t="s">
        <v>9</v>
      </c>
      <c r="B282" s="34" t="s">
        <v>519</v>
      </c>
      <c r="C282" s="6"/>
      <c r="D282" s="21"/>
      <c r="E282" s="25"/>
      <c r="F282" s="28">
        <f>SUM(F274:F281)</f>
        <v>0</v>
      </c>
    </row>
    <row r="283" spans="1:6" s="2" customFormat="1" ht="15.75" x14ac:dyDescent="0.25">
      <c r="A283" s="14" t="s">
        <v>520</v>
      </c>
      <c r="B283" s="33" t="s">
        <v>521</v>
      </c>
      <c r="C283" s="8" t="s">
        <v>9</v>
      </c>
      <c r="D283" s="22" t="s">
        <v>9</v>
      </c>
      <c r="E283" s="26"/>
      <c r="F283" s="22" t="s">
        <v>9</v>
      </c>
    </row>
    <row r="284" spans="1:6" ht="45" x14ac:dyDescent="0.25">
      <c r="A284" s="15" t="s">
        <v>522</v>
      </c>
      <c r="B284" s="31" t="s">
        <v>523</v>
      </c>
      <c r="C284" s="6" t="s">
        <v>237</v>
      </c>
      <c r="D284" s="21">
        <v>1</v>
      </c>
      <c r="E284" s="42"/>
      <c r="F284" s="21">
        <f t="shared" ref="F284:F293" si="11">D284*E284</f>
        <v>0</v>
      </c>
    </row>
    <row r="285" spans="1:6" x14ac:dyDescent="0.25">
      <c r="A285" s="15" t="s">
        <v>524</v>
      </c>
      <c r="B285" s="31" t="s">
        <v>525</v>
      </c>
      <c r="C285" s="6" t="s">
        <v>3</v>
      </c>
      <c r="D285" s="21">
        <v>1</v>
      </c>
      <c r="E285" s="42"/>
      <c r="F285" s="21">
        <f t="shared" si="11"/>
        <v>0</v>
      </c>
    </row>
    <row r="286" spans="1:6" x14ac:dyDescent="0.25">
      <c r="A286" s="15" t="s">
        <v>526</v>
      </c>
      <c r="B286" s="31" t="s">
        <v>527</v>
      </c>
      <c r="C286" s="6" t="s">
        <v>31</v>
      </c>
      <c r="D286" s="21">
        <v>1</v>
      </c>
      <c r="E286" s="42"/>
      <c r="F286" s="21">
        <f t="shared" si="11"/>
        <v>0</v>
      </c>
    </row>
    <row r="287" spans="1:6" ht="30" x14ac:dyDescent="0.25">
      <c r="A287" s="15" t="s">
        <v>528</v>
      </c>
      <c r="B287" s="31" t="s">
        <v>529</v>
      </c>
      <c r="C287" s="6" t="s">
        <v>466</v>
      </c>
      <c r="D287" s="21">
        <v>1</v>
      </c>
      <c r="E287" s="42"/>
      <c r="F287" s="21">
        <f t="shared" si="11"/>
        <v>0</v>
      </c>
    </row>
    <row r="288" spans="1:6" ht="30" x14ac:dyDescent="0.25">
      <c r="A288" s="15" t="s">
        <v>530</v>
      </c>
      <c r="B288" s="31" t="s">
        <v>531</v>
      </c>
      <c r="C288" s="6" t="s">
        <v>3</v>
      </c>
      <c r="D288" s="21">
        <v>1</v>
      </c>
      <c r="E288" s="42"/>
      <c r="F288" s="21">
        <f t="shared" si="11"/>
        <v>0</v>
      </c>
    </row>
    <row r="289" spans="1:6" x14ac:dyDescent="0.25">
      <c r="A289" s="15" t="s">
        <v>532</v>
      </c>
      <c r="B289" s="31" t="s">
        <v>533</v>
      </c>
      <c r="C289" s="6" t="s">
        <v>3</v>
      </c>
      <c r="D289" s="21">
        <v>1</v>
      </c>
      <c r="E289" s="42"/>
      <c r="F289" s="21">
        <f t="shared" si="11"/>
        <v>0</v>
      </c>
    </row>
    <row r="290" spans="1:6" x14ac:dyDescent="0.25">
      <c r="A290" s="15" t="s">
        <v>534</v>
      </c>
      <c r="B290" s="31" t="s">
        <v>535</v>
      </c>
      <c r="C290" s="6" t="s">
        <v>3</v>
      </c>
      <c r="D290" s="21">
        <v>1</v>
      </c>
      <c r="E290" s="42"/>
      <c r="F290" s="21">
        <f t="shared" si="11"/>
        <v>0</v>
      </c>
    </row>
    <row r="291" spans="1:6" x14ac:dyDescent="0.25">
      <c r="A291" s="15" t="s">
        <v>536</v>
      </c>
      <c r="B291" s="31" t="s">
        <v>537</v>
      </c>
      <c r="C291" s="6" t="s">
        <v>466</v>
      </c>
      <c r="D291" s="21">
        <v>1</v>
      </c>
      <c r="E291" s="42"/>
      <c r="F291" s="21">
        <f t="shared" si="11"/>
        <v>0</v>
      </c>
    </row>
    <row r="292" spans="1:6" ht="30" x14ac:dyDescent="0.25">
      <c r="A292" s="15" t="s">
        <v>538</v>
      </c>
      <c r="B292" s="31" t="s">
        <v>539</v>
      </c>
      <c r="C292" s="6" t="s">
        <v>540</v>
      </c>
      <c r="D292" s="21">
        <v>1</v>
      </c>
      <c r="E292" s="42"/>
      <c r="F292" s="21">
        <f t="shared" si="11"/>
        <v>0</v>
      </c>
    </row>
    <row r="293" spans="1:6" ht="45" x14ac:dyDescent="0.25">
      <c r="A293" s="15" t="s">
        <v>541</v>
      </c>
      <c r="B293" s="31" t="s">
        <v>542</v>
      </c>
      <c r="C293" s="6" t="s">
        <v>3</v>
      </c>
      <c r="D293" s="21">
        <v>1</v>
      </c>
      <c r="E293" s="42"/>
      <c r="F293" s="21">
        <f t="shared" si="11"/>
        <v>0</v>
      </c>
    </row>
    <row r="294" spans="1:6" ht="30" x14ac:dyDescent="0.25">
      <c r="A294" s="15" t="s">
        <v>543</v>
      </c>
      <c r="B294" s="31" t="s">
        <v>544</v>
      </c>
      <c r="C294" s="6" t="s">
        <v>466</v>
      </c>
      <c r="D294" s="21">
        <v>1</v>
      </c>
      <c r="E294" s="42"/>
      <c r="F294" s="21">
        <f t="shared" ref="F294" si="12">D294*E294</f>
        <v>0</v>
      </c>
    </row>
    <row r="295" spans="1:6" x14ac:dyDescent="0.25">
      <c r="A295" s="16" t="s">
        <v>9</v>
      </c>
      <c r="B295" s="34" t="s">
        <v>545</v>
      </c>
      <c r="C295" s="6"/>
      <c r="D295" s="21"/>
      <c r="E295" s="25"/>
      <c r="F295" s="28">
        <f>SUM(F284:F294)</f>
        <v>0</v>
      </c>
    </row>
    <row r="296" spans="1:6" s="2" customFormat="1" ht="15.75" x14ac:dyDescent="0.25">
      <c r="A296" s="14" t="s">
        <v>546</v>
      </c>
      <c r="B296" s="33" t="s">
        <v>547</v>
      </c>
      <c r="C296" s="8" t="s">
        <v>9</v>
      </c>
      <c r="D296" s="22" t="s">
        <v>9</v>
      </c>
      <c r="E296" s="26"/>
      <c r="F296" s="22" t="s">
        <v>9</v>
      </c>
    </row>
    <row r="297" spans="1:6" ht="90" x14ac:dyDescent="0.25">
      <c r="A297" s="15" t="s">
        <v>548</v>
      </c>
      <c r="B297" s="31" t="s">
        <v>549</v>
      </c>
      <c r="C297" s="6"/>
      <c r="D297" s="21"/>
      <c r="E297" s="25"/>
      <c r="F297" s="21"/>
    </row>
    <row r="298" spans="1:6" ht="30" x14ac:dyDescent="0.25">
      <c r="A298" s="15" t="s">
        <v>550</v>
      </c>
      <c r="B298" s="31" t="s">
        <v>551</v>
      </c>
      <c r="C298" s="6" t="s">
        <v>3</v>
      </c>
      <c r="D298" s="21">
        <v>1</v>
      </c>
      <c r="E298" s="42"/>
      <c r="F298" s="21">
        <f t="shared" ref="F298:F299" si="13">D298*E298</f>
        <v>0</v>
      </c>
    </row>
    <row r="299" spans="1:6" x14ac:dyDescent="0.25">
      <c r="A299" s="15" t="s">
        <v>552</v>
      </c>
      <c r="B299" s="31" t="s">
        <v>553</v>
      </c>
      <c r="C299" s="6" t="s">
        <v>3</v>
      </c>
      <c r="D299" s="21">
        <v>1</v>
      </c>
      <c r="E299" s="42"/>
      <c r="F299" s="21">
        <f t="shared" si="13"/>
        <v>0</v>
      </c>
    </row>
    <row r="300" spans="1:6" x14ac:dyDescent="0.25">
      <c r="A300" s="15" t="s">
        <v>554</v>
      </c>
      <c r="B300" s="31" t="s">
        <v>555</v>
      </c>
      <c r="C300" s="6" t="s">
        <v>3</v>
      </c>
      <c r="D300" s="21">
        <v>1</v>
      </c>
      <c r="E300" s="42"/>
      <c r="F300" s="21">
        <f>D300*E300</f>
        <v>0</v>
      </c>
    </row>
    <row r="301" spans="1:6" x14ac:dyDescent="0.25">
      <c r="A301" s="16" t="s">
        <v>9</v>
      </c>
      <c r="B301" s="34" t="s">
        <v>556</v>
      </c>
      <c r="C301" s="6"/>
      <c r="D301" s="21"/>
      <c r="E301" s="25"/>
      <c r="F301" s="28">
        <f>SUM(F297:F300)</f>
        <v>0</v>
      </c>
    </row>
    <row r="302" spans="1:6" x14ac:dyDescent="0.25">
      <c r="A302" s="16" t="s">
        <v>9</v>
      </c>
      <c r="B302" s="34" t="s">
        <v>557</v>
      </c>
      <c r="C302" s="6"/>
      <c r="D302" s="21"/>
      <c r="E302" s="25"/>
      <c r="F302" s="28">
        <f>SUM(F251,F261,F272,F282,F295,F301)</f>
        <v>0</v>
      </c>
    </row>
    <row r="303" spans="1:6" x14ac:dyDescent="0.25">
      <c r="A303" s="16" t="s">
        <v>9</v>
      </c>
      <c r="B303" s="34" t="s">
        <v>558</v>
      </c>
      <c r="C303" s="6"/>
      <c r="D303" s="21"/>
      <c r="E303" s="25"/>
      <c r="F303" s="28">
        <f>SUM(F302)</f>
        <v>0</v>
      </c>
    </row>
    <row r="304" spans="1:6" x14ac:dyDescent="0.25">
      <c r="A304" s="12"/>
      <c r="B304" s="31"/>
      <c r="C304" s="6"/>
      <c r="D304" s="21"/>
      <c r="E304" s="25"/>
      <c r="F304" s="21"/>
    </row>
    <row r="305" spans="1:6" s="2" customFormat="1" ht="15.75" x14ac:dyDescent="0.25">
      <c r="A305" s="14" t="s">
        <v>559</v>
      </c>
      <c r="B305" s="33" t="s">
        <v>560</v>
      </c>
      <c r="C305" s="8" t="s">
        <v>9</v>
      </c>
      <c r="D305" s="22" t="s">
        <v>9</v>
      </c>
      <c r="E305" s="26" t="s">
        <v>9</v>
      </c>
      <c r="F305" s="22" t="s">
        <v>9</v>
      </c>
    </row>
    <row r="306" spans="1:6" s="2" customFormat="1" ht="15.75" x14ac:dyDescent="0.25">
      <c r="A306" s="14" t="s">
        <v>561</v>
      </c>
      <c r="B306" s="33" t="s">
        <v>560</v>
      </c>
      <c r="C306" s="8" t="s">
        <v>9</v>
      </c>
      <c r="D306" s="22" t="s">
        <v>9</v>
      </c>
      <c r="E306" s="26" t="s">
        <v>9</v>
      </c>
      <c r="F306" s="22" t="s">
        <v>9</v>
      </c>
    </row>
    <row r="307" spans="1:6" x14ac:dyDescent="0.25">
      <c r="A307" s="15" t="s">
        <v>562</v>
      </c>
      <c r="B307" s="31" t="s">
        <v>563</v>
      </c>
      <c r="C307" s="6"/>
      <c r="D307" s="21"/>
      <c r="E307" s="25"/>
      <c r="F307" s="21"/>
    </row>
    <row r="308" spans="1:6" s="2" customFormat="1" ht="15.75" x14ac:dyDescent="0.25">
      <c r="A308" s="14" t="s">
        <v>564</v>
      </c>
      <c r="B308" s="33" t="s">
        <v>565</v>
      </c>
      <c r="C308" s="8" t="s">
        <v>9</v>
      </c>
      <c r="D308" s="22" t="s">
        <v>9</v>
      </c>
      <c r="E308" s="26" t="s">
        <v>9</v>
      </c>
      <c r="F308" s="22" t="s">
        <v>9</v>
      </c>
    </row>
    <row r="309" spans="1:6" x14ac:dyDescent="0.25">
      <c r="A309" s="15" t="s">
        <v>566</v>
      </c>
      <c r="B309" s="31" t="s">
        <v>567</v>
      </c>
      <c r="C309" s="6"/>
      <c r="D309" s="21"/>
      <c r="E309" s="25"/>
      <c r="F309" s="21"/>
    </row>
    <row r="310" spans="1:6" ht="180" x14ac:dyDescent="0.25">
      <c r="A310" s="15" t="s">
        <v>568</v>
      </c>
      <c r="B310" s="31" t="s">
        <v>569</v>
      </c>
      <c r="C310" s="6"/>
      <c r="D310" s="21"/>
      <c r="E310" s="25"/>
      <c r="F310" s="21"/>
    </row>
    <row r="311" spans="1:6" ht="30" x14ac:dyDescent="0.25">
      <c r="A311" s="15" t="s">
        <v>570</v>
      </c>
      <c r="B311" s="31" t="s">
        <v>571</v>
      </c>
      <c r="C311" s="6" t="s">
        <v>3</v>
      </c>
      <c r="D311" s="21">
        <v>1</v>
      </c>
      <c r="E311" s="25">
        <v>-50</v>
      </c>
      <c r="F311" s="21">
        <f>D311*E311</f>
        <v>-50</v>
      </c>
    </row>
    <row r="312" spans="1:6" x14ac:dyDescent="0.25">
      <c r="A312" s="15" t="s">
        <v>572</v>
      </c>
      <c r="B312" s="31" t="s">
        <v>573</v>
      </c>
      <c r="C312" s="6" t="s">
        <v>3</v>
      </c>
      <c r="D312" s="21">
        <v>1</v>
      </c>
      <c r="E312" s="25">
        <v>-75</v>
      </c>
      <c r="F312" s="21">
        <f t="shared" ref="F312:F327" si="14">D312*E312</f>
        <v>-75</v>
      </c>
    </row>
    <row r="313" spans="1:6" ht="30" x14ac:dyDescent="0.25">
      <c r="A313" s="15" t="s">
        <v>574</v>
      </c>
      <c r="B313" s="31" t="s">
        <v>575</v>
      </c>
      <c r="C313" s="6" t="s">
        <v>3</v>
      </c>
      <c r="D313" s="21">
        <v>1</v>
      </c>
      <c r="E313" s="25">
        <v>-100</v>
      </c>
      <c r="F313" s="21">
        <f t="shared" si="14"/>
        <v>-100</v>
      </c>
    </row>
    <row r="314" spans="1:6" x14ac:dyDescent="0.25">
      <c r="A314" s="15" t="s">
        <v>576</v>
      </c>
      <c r="B314" s="31" t="s">
        <v>577</v>
      </c>
      <c r="C314" s="6" t="s">
        <v>3</v>
      </c>
      <c r="D314" s="21">
        <v>1</v>
      </c>
      <c r="E314" s="25">
        <v>-150</v>
      </c>
      <c r="F314" s="21">
        <f t="shared" si="14"/>
        <v>-150</v>
      </c>
    </row>
    <row r="315" spans="1:6" ht="30" x14ac:dyDescent="0.25">
      <c r="A315" s="15" t="s">
        <v>578</v>
      </c>
      <c r="B315" s="31" t="s">
        <v>579</v>
      </c>
      <c r="C315" s="6" t="s">
        <v>3</v>
      </c>
      <c r="D315" s="21">
        <v>1</v>
      </c>
      <c r="E315" s="25">
        <v>-200</v>
      </c>
      <c r="F315" s="21">
        <f t="shared" si="14"/>
        <v>-200</v>
      </c>
    </row>
    <row r="316" spans="1:6" x14ac:dyDescent="0.25">
      <c r="A316" s="15" t="s">
        <v>580</v>
      </c>
      <c r="B316" s="31" t="s">
        <v>581</v>
      </c>
      <c r="C316" s="6" t="s">
        <v>3</v>
      </c>
      <c r="D316" s="21">
        <v>1</v>
      </c>
      <c r="E316" s="25">
        <v>-300</v>
      </c>
      <c r="F316" s="21">
        <f t="shared" si="14"/>
        <v>-300</v>
      </c>
    </row>
    <row r="317" spans="1:6" ht="30" x14ac:dyDescent="0.25">
      <c r="A317" s="15" t="s">
        <v>582</v>
      </c>
      <c r="B317" s="31" t="s">
        <v>583</v>
      </c>
      <c r="C317" s="6" t="s">
        <v>3</v>
      </c>
      <c r="D317" s="21">
        <v>1</v>
      </c>
      <c r="E317" s="25">
        <v>-400</v>
      </c>
      <c r="F317" s="21">
        <f t="shared" si="14"/>
        <v>-400</v>
      </c>
    </row>
    <row r="318" spans="1:6" x14ac:dyDescent="0.25">
      <c r="A318" s="15" t="s">
        <v>584</v>
      </c>
      <c r="B318" s="31" t="s">
        <v>585</v>
      </c>
      <c r="C318" s="6" t="s">
        <v>3</v>
      </c>
      <c r="D318" s="21">
        <v>1</v>
      </c>
      <c r="E318" s="25">
        <v>-600</v>
      </c>
      <c r="F318" s="21">
        <f t="shared" si="14"/>
        <v>-600</v>
      </c>
    </row>
    <row r="319" spans="1:6" x14ac:dyDescent="0.25">
      <c r="A319" s="15" t="s">
        <v>586</v>
      </c>
      <c r="B319" s="31" t="s">
        <v>587</v>
      </c>
      <c r="C319" s="6"/>
      <c r="D319" s="21"/>
      <c r="E319" s="25"/>
      <c r="F319" s="21"/>
    </row>
    <row r="320" spans="1:6" x14ac:dyDescent="0.25">
      <c r="A320" s="15" t="s">
        <v>588</v>
      </c>
      <c r="B320" s="31" t="s">
        <v>589</v>
      </c>
      <c r="C320" s="6" t="s">
        <v>3</v>
      </c>
      <c r="D320" s="21">
        <v>1</v>
      </c>
      <c r="E320" s="25">
        <v>-500</v>
      </c>
      <c r="F320" s="21">
        <f t="shared" si="14"/>
        <v>-500</v>
      </c>
    </row>
    <row r="321" spans="1:6" ht="30" x14ac:dyDescent="0.25">
      <c r="A321" s="15" t="s">
        <v>590</v>
      </c>
      <c r="B321" s="31" t="s">
        <v>591</v>
      </c>
      <c r="C321" s="6" t="s">
        <v>3</v>
      </c>
      <c r="D321" s="21">
        <v>1</v>
      </c>
      <c r="E321" s="25">
        <v>-1000</v>
      </c>
      <c r="F321" s="21">
        <f t="shared" si="14"/>
        <v>-1000</v>
      </c>
    </row>
    <row r="322" spans="1:6" x14ac:dyDescent="0.25">
      <c r="A322" s="15" t="s">
        <v>592</v>
      </c>
      <c r="B322" s="31" t="s">
        <v>593</v>
      </c>
      <c r="C322" s="6"/>
      <c r="D322" s="21"/>
      <c r="E322" s="25"/>
      <c r="F322" s="21"/>
    </row>
    <row r="323" spans="1:6" x14ac:dyDescent="0.25">
      <c r="A323" s="15" t="s">
        <v>594</v>
      </c>
      <c r="B323" s="31" t="s">
        <v>595</v>
      </c>
      <c r="C323" s="6" t="s">
        <v>3</v>
      </c>
      <c r="D323" s="21">
        <v>1</v>
      </c>
      <c r="E323" s="25">
        <v>-1000</v>
      </c>
      <c r="F323" s="21">
        <f t="shared" si="14"/>
        <v>-1000</v>
      </c>
    </row>
    <row r="324" spans="1:6" x14ac:dyDescent="0.25">
      <c r="A324" s="15" t="s">
        <v>596</v>
      </c>
      <c r="B324" s="31" t="s">
        <v>597</v>
      </c>
      <c r="C324" s="6" t="s">
        <v>3</v>
      </c>
      <c r="D324" s="21">
        <v>1</v>
      </c>
      <c r="E324" s="25">
        <v>-1000</v>
      </c>
      <c r="F324" s="21">
        <f t="shared" si="14"/>
        <v>-1000</v>
      </c>
    </row>
    <row r="325" spans="1:6" x14ac:dyDescent="0.25">
      <c r="A325" s="15" t="s">
        <v>598</v>
      </c>
      <c r="B325" s="31" t="s">
        <v>599</v>
      </c>
      <c r="C325" s="6" t="s">
        <v>3</v>
      </c>
      <c r="D325" s="21">
        <v>1</v>
      </c>
      <c r="E325" s="25">
        <v>-500</v>
      </c>
      <c r="F325" s="21">
        <f t="shared" si="14"/>
        <v>-500</v>
      </c>
    </row>
    <row r="326" spans="1:6" x14ac:dyDescent="0.25">
      <c r="A326" s="15" t="s">
        <v>600</v>
      </c>
      <c r="B326" s="31" t="s">
        <v>601</v>
      </c>
      <c r="C326" s="6" t="s">
        <v>3</v>
      </c>
      <c r="D326" s="21">
        <v>1</v>
      </c>
      <c r="E326" s="25">
        <v>-1000</v>
      </c>
      <c r="F326" s="21">
        <f t="shared" si="14"/>
        <v>-1000</v>
      </c>
    </row>
    <row r="327" spans="1:6" x14ac:dyDescent="0.25">
      <c r="A327" s="15" t="s">
        <v>602</v>
      </c>
      <c r="B327" s="31" t="s">
        <v>603</v>
      </c>
      <c r="C327" s="6" t="s">
        <v>3</v>
      </c>
      <c r="D327" s="21">
        <v>1</v>
      </c>
      <c r="E327" s="25">
        <v>-1000</v>
      </c>
      <c r="F327" s="21">
        <f t="shared" si="14"/>
        <v>-1000</v>
      </c>
    </row>
    <row r="328" spans="1:6" x14ac:dyDescent="0.25">
      <c r="A328" s="16" t="s">
        <v>9</v>
      </c>
      <c r="B328" s="34" t="s">
        <v>604</v>
      </c>
      <c r="C328" s="6"/>
      <c r="D328" s="21"/>
      <c r="E328" s="25"/>
      <c r="F328" s="28">
        <f>SUM(F309:F327)</f>
        <v>-7875</v>
      </c>
    </row>
    <row r="329" spans="1:6" x14ac:dyDescent="0.25">
      <c r="A329" s="16" t="s">
        <v>9</v>
      </c>
      <c r="B329" s="34" t="s">
        <v>605</v>
      </c>
      <c r="C329" s="6"/>
      <c r="D329" s="21"/>
      <c r="E329" s="25"/>
      <c r="F329" s="28">
        <f>SUM(F328,SUM(F307:F307))</f>
        <v>-7875</v>
      </c>
    </row>
    <row r="330" spans="1:6" x14ac:dyDescent="0.25">
      <c r="A330" s="16" t="s">
        <v>9</v>
      </c>
      <c r="B330" s="34" t="s">
        <v>605</v>
      </c>
      <c r="C330" s="6"/>
      <c r="D330" s="21"/>
      <c r="E330" s="25"/>
      <c r="F330" s="28">
        <f>SUM(F329)</f>
        <v>-7875</v>
      </c>
    </row>
    <row r="331" spans="1:6" x14ac:dyDescent="0.25">
      <c r="A331" s="12"/>
      <c r="B331" s="31"/>
      <c r="C331" s="6"/>
      <c r="D331" s="21"/>
      <c r="E331" s="25"/>
      <c r="F331" s="21"/>
    </row>
    <row r="332" spans="1:6" x14ac:dyDescent="0.25">
      <c r="A332" s="12"/>
      <c r="B332" s="31" t="s">
        <v>606</v>
      </c>
      <c r="C332" s="6"/>
      <c r="D332" s="21"/>
      <c r="E332" s="25"/>
      <c r="F332" s="21"/>
    </row>
    <row r="333" spans="1:6" x14ac:dyDescent="0.25">
      <c r="A333" s="12"/>
      <c r="B333" s="31"/>
      <c r="C333" s="6"/>
      <c r="D333" s="21"/>
      <c r="E333" s="25"/>
      <c r="F333" s="21"/>
    </row>
    <row r="334" spans="1:6" x14ac:dyDescent="0.25">
      <c r="A334" s="12" t="s">
        <v>9</v>
      </c>
      <c r="B334" s="37" t="s">
        <v>607</v>
      </c>
      <c r="C334" s="6"/>
      <c r="D334" s="21"/>
      <c r="E334" s="25"/>
      <c r="F334" s="21">
        <f>F13</f>
        <v>0</v>
      </c>
    </row>
    <row r="335" spans="1:6" x14ac:dyDescent="0.25">
      <c r="A335" s="12" t="s">
        <v>9</v>
      </c>
      <c r="B335" s="37" t="s">
        <v>608</v>
      </c>
      <c r="C335" s="6"/>
      <c r="D335" s="21"/>
      <c r="E335" s="25"/>
      <c r="F335" s="21">
        <f>F220</f>
        <v>0</v>
      </c>
    </row>
    <row r="336" spans="1:6" x14ac:dyDescent="0.25">
      <c r="A336" s="12" t="s">
        <v>9</v>
      </c>
      <c r="B336" s="37" t="s">
        <v>609</v>
      </c>
      <c r="C336" s="6"/>
      <c r="D336" s="21"/>
      <c r="E336" s="25"/>
      <c r="F336" s="21">
        <f>F245</f>
        <v>0</v>
      </c>
    </row>
    <row r="337" spans="1:6" x14ac:dyDescent="0.25">
      <c r="A337" s="12" t="s">
        <v>9</v>
      </c>
      <c r="B337" s="37" t="s">
        <v>610</v>
      </c>
      <c r="C337" s="6"/>
      <c r="D337" s="21"/>
      <c r="E337" s="25"/>
      <c r="F337" s="21">
        <f>F303</f>
        <v>0</v>
      </c>
    </row>
    <row r="338" spans="1:6" x14ac:dyDescent="0.25">
      <c r="A338" s="12" t="s">
        <v>9</v>
      </c>
      <c r="B338" s="37" t="s">
        <v>611</v>
      </c>
      <c r="C338" s="40" t="s">
        <v>617</v>
      </c>
      <c r="D338" s="21"/>
      <c r="F338" s="21">
        <f>F330</f>
        <v>-7875</v>
      </c>
    </row>
    <row r="339" spans="1:6" x14ac:dyDescent="0.25">
      <c r="A339" s="16" t="s">
        <v>9</v>
      </c>
      <c r="B339" s="34" t="s">
        <v>612</v>
      </c>
      <c r="C339" s="6"/>
      <c r="D339" s="21"/>
      <c r="E339" s="25"/>
      <c r="F339" s="28">
        <f>SUM(F334:F337)</f>
        <v>0</v>
      </c>
    </row>
    <row r="340" spans="1:6" x14ac:dyDescent="0.25">
      <c r="A340" s="16"/>
      <c r="B340" s="34" t="s">
        <v>614</v>
      </c>
      <c r="C340" s="6"/>
      <c r="D340" s="21"/>
      <c r="E340" s="38"/>
      <c r="F340" s="44"/>
    </row>
    <row r="341" spans="1:6" x14ac:dyDescent="0.25">
      <c r="A341" s="16"/>
      <c r="B341" s="34" t="s">
        <v>615</v>
      </c>
      <c r="C341" s="6"/>
      <c r="D341" s="21"/>
      <c r="E341" s="25"/>
      <c r="F341" s="28">
        <f>F339*(1-F340)</f>
        <v>0</v>
      </c>
    </row>
    <row r="342" spans="1:6" x14ac:dyDescent="0.25">
      <c r="A342" s="16" t="s">
        <v>9</v>
      </c>
      <c r="B342" s="34" t="s">
        <v>613</v>
      </c>
      <c r="C342" s="6"/>
      <c r="D342" s="21"/>
      <c r="E342" s="25"/>
      <c r="F342" s="28">
        <f>(F341 * (1 / 100 * 18))</f>
        <v>0</v>
      </c>
    </row>
    <row r="343" spans="1:6" x14ac:dyDescent="0.25">
      <c r="A343" s="17" t="s">
        <v>9</v>
      </c>
      <c r="B343" s="35" t="s">
        <v>616</v>
      </c>
      <c r="C343" s="9"/>
      <c r="D343" s="23"/>
      <c r="E343" s="27"/>
      <c r="F343" s="29">
        <f>F341 + F342</f>
        <v>0</v>
      </c>
    </row>
  </sheetData>
  <sheetProtection algorithmName="SHA-512" hashValue="Pp4RH+4/kHmWKGmmCsbDHZWRjPwVLjVGT46xBaTixRXzwdoIRwirSqf5AIyW5YtwBGQ2Gqs3RFgw9nL/7jvJVw==" saltValue="Ax8N0r+jG0QtxNSNNGv/NA==" spinCount="100000" sheet="1" objects="1" scenarios="1"/>
  <autoFilter ref="A2:F343" xr:uid="{00000000-0001-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אחזקת_רשת_מים למילוי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אריה רוטנברג</cp:lastModifiedBy>
  <dcterms:modified xsi:type="dcterms:W3CDTF">2024-12-17T11:25:07Z</dcterms:modified>
</cp:coreProperties>
</file>